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1ea2109a2d7e8a/Desktop/Platforma marplat/Project management/"/>
    </mc:Choice>
  </mc:AlternateContent>
  <xr:revisionPtr revIDLastSave="0" documentId="14_{717FF65E-1A9F-4B9C-AD5C-AB14AC60827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Project budget" sheetId="1" r:id="rId1"/>
    <sheet name="INFO" sheetId="4" r:id="rId2"/>
  </sheets>
  <externalReferences>
    <externalReference r:id="rId3"/>
  </externalReferences>
  <definedNames>
    <definedName name="_xlnm._FilterDatabase" localSheetId="0" hidden="1">'Project budget'!$C$69:$I$82</definedName>
    <definedName name="COOKIES">#REF!</definedName>
    <definedName name="DIST" localSheetId="1">INFO!$C$3:$C$8</definedName>
    <definedName name="DIST">INFO!$C$3:$C$8</definedName>
    <definedName name="Distance" localSheetId="1">INFO!$C$3:$C$8</definedName>
    <definedName name="Level_of_study__teaching">INFO!$H$20:$H$23</definedName>
    <definedName name="Mobility">INFO!$B$10:$B$14</definedName>
    <definedName name="nivel">[1]nivel!$A$1:$A$3</definedName>
    <definedName name="Partner">#REF!</definedName>
    <definedName name="POC">#REF!</definedName>
    <definedName name="tara_dest">[1]tara_dest!$A$1:$A$32</definedName>
    <definedName name="_xlnm.Print_Area" localSheetId="0">'Project budget'!$B$1:$M$132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1" l="1"/>
  <c r="F127" i="1" s="1"/>
  <c r="H108" i="1"/>
  <c r="F126" i="1" s="1"/>
  <c r="H96" i="1"/>
  <c r="F96" i="1"/>
  <c r="I92" i="1"/>
  <c r="G92" i="1"/>
  <c r="I91" i="1"/>
  <c r="G91" i="1"/>
  <c r="J91" i="1" s="1"/>
  <c r="I90" i="1"/>
  <c r="G90" i="1"/>
  <c r="I89" i="1"/>
  <c r="G89" i="1"/>
  <c r="G82" i="1"/>
  <c r="H81" i="1"/>
  <c r="I81" i="1" s="1"/>
  <c r="H80" i="1"/>
  <c r="I80" i="1" s="1"/>
  <c r="I79" i="1"/>
  <c r="H78" i="1"/>
  <c r="I78" i="1" s="1"/>
  <c r="I77" i="1"/>
  <c r="I76" i="1"/>
  <c r="I75" i="1"/>
  <c r="I74" i="1"/>
  <c r="H73" i="1"/>
  <c r="I73" i="1" s="1"/>
  <c r="I72" i="1"/>
  <c r="H71" i="1"/>
  <c r="I71" i="1" s="1"/>
  <c r="I70" i="1"/>
  <c r="G60" i="1"/>
  <c r="F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G44" i="1"/>
  <c r="F44" i="1"/>
  <c r="M43" i="1"/>
  <c r="K43" i="1"/>
  <c r="M42" i="1"/>
  <c r="K42" i="1"/>
  <c r="M41" i="1"/>
  <c r="K41" i="1"/>
  <c r="M40" i="1"/>
  <c r="K40" i="1"/>
  <c r="M39" i="1"/>
  <c r="K39" i="1"/>
  <c r="M38" i="1"/>
  <c r="M37" i="1"/>
  <c r="K37" i="1"/>
  <c r="H24" i="1"/>
  <c r="H23" i="1"/>
  <c r="H22" i="1"/>
  <c r="H21" i="1"/>
  <c r="H20" i="1"/>
  <c r="D46" i="1" l="1"/>
  <c r="H86" i="1"/>
  <c r="N37" i="1"/>
  <c r="N39" i="1"/>
  <c r="N40" i="1"/>
  <c r="H25" i="1"/>
  <c r="F122" i="1" s="1"/>
  <c r="N65" i="1"/>
  <c r="J92" i="1"/>
  <c r="H85" i="1"/>
  <c r="N38" i="1"/>
  <c r="J90" i="1"/>
  <c r="J89" i="1"/>
  <c r="D45" i="1"/>
  <c r="M44" i="1"/>
  <c r="M60" i="1"/>
  <c r="K60" i="1"/>
  <c r="I82" i="1"/>
  <c r="F124" i="1" s="1"/>
  <c r="I118" i="1"/>
  <c r="K44" i="1"/>
  <c r="N62" i="1" l="1"/>
  <c r="J96" i="1"/>
  <c r="F125" i="1" s="1"/>
  <c r="F123" i="1"/>
  <c r="F128" i="1" s="1"/>
</calcChain>
</file>

<file path=xl/sharedStrings.xml><?xml version="1.0" encoding="utf-8"?>
<sst xmlns="http://schemas.openxmlformats.org/spreadsheetml/2006/main" count="755" uniqueCount="562">
  <si>
    <t>F-SEE-008/02.2018</t>
  </si>
  <si>
    <t>Director/Project manager</t>
  </si>
  <si>
    <t xml:space="preserve">Code </t>
  </si>
  <si>
    <t>Yes</t>
  </si>
  <si>
    <t>10-99 km</t>
  </si>
  <si>
    <t>D1</t>
  </si>
  <si>
    <t>Researcher/Teacher/Trainer</t>
  </si>
  <si>
    <t>No</t>
  </si>
  <si>
    <t>100-499 km</t>
  </si>
  <si>
    <t>D2</t>
  </si>
  <si>
    <t>Technical</t>
  </si>
  <si>
    <t>500-1999 km</t>
  </si>
  <si>
    <t>D3</t>
  </si>
  <si>
    <t>Administrative</t>
  </si>
  <si>
    <t>2000-2999 km</t>
  </si>
  <si>
    <t>D4</t>
  </si>
  <si>
    <t>Institution Role</t>
  </si>
  <si>
    <t>3000-3999 km</t>
  </si>
  <si>
    <t>D5</t>
  </si>
  <si>
    <t>Country</t>
  </si>
  <si>
    <t>Project Promoter</t>
  </si>
  <si>
    <t>4000-7999 km</t>
  </si>
  <si>
    <t>D6</t>
  </si>
  <si>
    <t>Partner</t>
  </si>
  <si>
    <t>Manager</t>
  </si>
  <si>
    <t>Teacher/Trainer/Researcher</t>
  </si>
  <si>
    <t>Technician</t>
  </si>
  <si>
    <t>Administrative staff</t>
  </si>
  <si>
    <t>Liechtenstein</t>
  </si>
  <si>
    <t>LI</t>
  </si>
  <si>
    <t>O1</t>
  </si>
  <si>
    <t>E1</t>
  </si>
  <si>
    <t>Switzerland</t>
  </si>
  <si>
    <t>CH*</t>
  </si>
  <si>
    <t>Norway</t>
  </si>
  <si>
    <t>NO</t>
  </si>
  <si>
    <t>O2</t>
  </si>
  <si>
    <t>E2</t>
  </si>
  <si>
    <t>Iceland</t>
  </si>
  <si>
    <t>IS</t>
  </si>
  <si>
    <t>O3</t>
  </si>
  <si>
    <t>E3</t>
  </si>
  <si>
    <t>Project Title</t>
  </si>
  <si>
    <t xml:space="preserve">Romanian - Norwegian Strategic Cooperation in Maritime Higher Education for enhancement human capital and knowledge base in field of marine intelligent technologies.
</t>
  </si>
  <si>
    <t xml:space="preserve">Annex of the application form for:                                                                            Cooperation projects in Higher Education Area -                                                         Table of detalied requested budget                                 </t>
  </si>
  <si>
    <t>Cyprus</t>
  </si>
  <si>
    <t>CY</t>
  </si>
  <si>
    <t>O4</t>
  </si>
  <si>
    <t>E4</t>
  </si>
  <si>
    <t>Project duration (from 6-24 months)</t>
  </si>
  <si>
    <t xml:space="preserve">Czech Republic </t>
  </si>
  <si>
    <t>CZ</t>
  </si>
  <si>
    <t>O5</t>
  </si>
  <si>
    <t>E5</t>
  </si>
  <si>
    <t>Malta</t>
  </si>
  <si>
    <t>MT</t>
  </si>
  <si>
    <t>O6</t>
  </si>
  <si>
    <t>E6</t>
  </si>
  <si>
    <t xml:space="preserve">1 Project management and implementation </t>
  </si>
  <si>
    <t>Portugal</t>
  </si>
  <si>
    <t>PT</t>
  </si>
  <si>
    <t>O7</t>
  </si>
  <si>
    <t>E7</t>
  </si>
  <si>
    <t>Slovenia</t>
  </si>
  <si>
    <t>SI</t>
  </si>
  <si>
    <t>O8</t>
  </si>
  <si>
    <t>E8</t>
  </si>
  <si>
    <t>Name of the institution                                    (including Project Promoter)</t>
  </si>
  <si>
    <t>Erasmus ID code                 (if applicable)</t>
  </si>
  <si>
    <t>Town</t>
  </si>
  <si>
    <t>Institution role in project</t>
  </si>
  <si>
    <t>Grant                                         (Euro)</t>
  </si>
  <si>
    <t xml:space="preserve">Greece </t>
  </si>
  <si>
    <t>EL</t>
  </si>
  <si>
    <t>O9</t>
  </si>
  <si>
    <t>E9</t>
  </si>
  <si>
    <t>MBNA</t>
  </si>
  <si>
    <t>E10093117</t>
  </si>
  <si>
    <t>RO</t>
  </si>
  <si>
    <t>Constanta</t>
  </si>
  <si>
    <t>Bulgaria</t>
  </si>
  <si>
    <t>BG</t>
  </si>
  <si>
    <t>O10</t>
  </si>
  <si>
    <t>E10</t>
  </si>
  <si>
    <t>NTNU</t>
  </si>
  <si>
    <t>Alesund</t>
  </si>
  <si>
    <t>Latvia</t>
  </si>
  <si>
    <t>LT</t>
  </si>
  <si>
    <t>Lithuania</t>
  </si>
  <si>
    <t>LV</t>
  </si>
  <si>
    <t>Hungary</t>
  </si>
  <si>
    <t>HU</t>
  </si>
  <si>
    <t xml:space="preserve">2 Short term transnational mobility activities of individuals </t>
  </si>
  <si>
    <t xml:space="preserve">Name of the institution    
</t>
  </si>
  <si>
    <t xml:space="preserve">Destination country </t>
  </si>
  <si>
    <t xml:space="preserve">Type of mobility       </t>
  </si>
  <si>
    <t>Number of participants</t>
  </si>
  <si>
    <t>Total activity duration days     (including travel days if requested)</t>
  </si>
  <si>
    <t xml:space="preserve">Field of education       </t>
  </si>
  <si>
    <t>Economic sector           (if applicable)</t>
  </si>
  <si>
    <t xml:space="preserve">Level of study   </t>
  </si>
  <si>
    <t>Individual support (Euro)</t>
  </si>
  <si>
    <t>Distance band</t>
  </si>
  <si>
    <t xml:space="preserve">Travel (Euro)          </t>
  </si>
  <si>
    <t>STMS</t>
  </si>
  <si>
    <t>0788</t>
  </si>
  <si>
    <t>M</t>
  </si>
  <si>
    <t>Student_IP</t>
  </si>
  <si>
    <t>Total activity duration days (including travel days if requested)</t>
  </si>
  <si>
    <t xml:space="preserve">              Field of education                    (only for staff in Intensive Programmes)</t>
  </si>
  <si>
    <t>Economic sector            (only staff training)</t>
  </si>
  <si>
    <t xml:space="preserve">Level of teaching        (if applicable)  </t>
  </si>
  <si>
    <t>HEI's_Staff_IP</t>
  </si>
  <si>
    <t>TPM</t>
  </si>
  <si>
    <t>STTE</t>
  </si>
  <si>
    <t>3, Intellectual outputs</t>
  </si>
  <si>
    <t>Travel and subsistence costs</t>
  </si>
  <si>
    <t xml:space="preserve">Name of the institution    </t>
  </si>
  <si>
    <t>Output identification</t>
  </si>
  <si>
    <t xml:space="preserve">Category of staff </t>
  </si>
  <si>
    <t xml:space="preserve">Country </t>
  </si>
  <si>
    <t xml:space="preserve">Number days </t>
  </si>
  <si>
    <t>Grant per day                                (Euro)</t>
  </si>
  <si>
    <t>Grant requested (Euro)</t>
  </si>
  <si>
    <t>O3,</t>
  </si>
  <si>
    <t>Total:</t>
  </si>
  <si>
    <t>4, Multiplier events</t>
  </si>
  <si>
    <t>Event identification</t>
  </si>
  <si>
    <t>Country of venue</t>
  </si>
  <si>
    <t>No of local participants</t>
  </si>
  <si>
    <t>Grant per local participant</t>
  </si>
  <si>
    <t>No of foreign participants</t>
  </si>
  <si>
    <t>Grant per foreign participant</t>
  </si>
  <si>
    <t>M1</t>
  </si>
  <si>
    <t>M2</t>
  </si>
  <si>
    <t>5, Special needs (real costs)</t>
  </si>
  <si>
    <t>No of participants with special needs</t>
  </si>
  <si>
    <t>Description</t>
  </si>
  <si>
    <t>6, Exceptional costs (real costs) (max 20000 Eur/project)</t>
  </si>
  <si>
    <t>Description of cost item</t>
  </si>
  <si>
    <t>7 Budget Summary</t>
  </si>
  <si>
    <t>Expenditure</t>
  </si>
  <si>
    <t>1, Project management and implementation</t>
  </si>
  <si>
    <t>2. Short term transnational mobility activities of individuals</t>
  </si>
  <si>
    <t>3 Intelectual outputs</t>
  </si>
  <si>
    <t>5. Special needs</t>
  </si>
  <si>
    <t>6, Exceptional costs</t>
  </si>
  <si>
    <t xml:space="preserve">Total requested from EEA Grants 2014-2021 (min. 20000 Euro and max. 200000 Euro)   </t>
  </si>
  <si>
    <t>Intellectual outputs. Rates applicable to staff costs EUR/working day</t>
  </si>
  <si>
    <t>Distance code</t>
  </si>
  <si>
    <t>Euro</t>
  </si>
  <si>
    <t>Country code</t>
  </si>
  <si>
    <t>Type of Mobility</t>
  </si>
  <si>
    <t>Students participating in Intensive Programmes</t>
  </si>
  <si>
    <t>Short term mobility of students</t>
  </si>
  <si>
    <t>Acc_person_student</t>
  </si>
  <si>
    <t>Accompanying persons for students with special needs (i.e disabilities)</t>
  </si>
  <si>
    <t>Transnational project management meetings</t>
  </si>
  <si>
    <t>Short term joint staff training events</t>
  </si>
  <si>
    <t>HEI's staff participating in Intensive Programmes</t>
  </si>
  <si>
    <t>Polonia</t>
  </si>
  <si>
    <t>PL</t>
  </si>
  <si>
    <t>Invited_Staff_IP</t>
  </si>
  <si>
    <t>Invited staff/specialists from other project partner institutions, other than HEIs</t>
  </si>
  <si>
    <t>Romania</t>
  </si>
  <si>
    <t>Acc_person_staff</t>
  </si>
  <si>
    <t>Accompanying persons for staff with special needs (i.e disabilities)</t>
  </si>
  <si>
    <t>Slovakia</t>
  </si>
  <si>
    <t>SK</t>
  </si>
  <si>
    <t>ISCED CODE</t>
  </si>
  <si>
    <t>Field of education</t>
  </si>
  <si>
    <t>Estonia</t>
  </si>
  <si>
    <t>EE</t>
  </si>
  <si>
    <t>01</t>
  </si>
  <si>
    <t>Education</t>
  </si>
  <si>
    <t>Level of study /teaching</t>
  </si>
  <si>
    <t xml:space="preserve">Croatia </t>
  </si>
  <si>
    <t>HR</t>
  </si>
  <si>
    <t>011</t>
  </si>
  <si>
    <t>First cycle</t>
  </si>
  <si>
    <t>Bachelor</t>
  </si>
  <si>
    <t>0110</t>
  </si>
  <si>
    <t>Education, not further defined</t>
  </si>
  <si>
    <t>Second cycle</t>
  </si>
  <si>
    <t>Master</t>
  </si>
  <si>
    <t>0111</t>
  </si>
  <si>
    <t>Education science</t>
  </si>
  <si>
    <t>Third cycle</t>
  </si>
  <si>
    <t>PhD</t>
  </si>
  <si>
    <t xml:space="preserve">* VET-institutions in Switzerland, with a specific cooperation agreement with Liechtenstein </t>
  </si>
  <si>
    <t>0112</t>
  </si>
  <si>
    <t>Training for pre-school teachers</t>
  </si>
  <si>
    <t>0113</t>
  </si>
  <si>
    <t>Teacher training without subject specialization</t>
  </si>
  <si>
    <t>0114</t>
  </si>
  <si>
    <t>Teacher training with subject specialization</t>
  </si>
  <si>
    <t>0119</t>
  </si>
  <si>
    <t>Education, not elsewhere classified</t>
  </si>
  <si>
    <t>0188</t>
  </si>
  <si>
    <t>Education, inter-disciplinary programmes</t>
  </si>
  <si>
    <t>02</t>
  </si>
  <si>
    <t>Arts and humanities</t>
  </si>
  <si>
    <t>021</t>
  </si>
  <si>
    <t>Arts</t>
  </si>
  <si>
    <t>0210</t>
  </si>
  <si>
    <t>Arts, not further defined</t>
  </si>
  <si>
    <t>0211</t>
  </si>
  <si>
    <t>Audio-visual techniques and media production</t>
  </si>
  <si>
    <t>0212</t>
  </si>
  <si>
    <t>Fashion, interior and industrial design</t>
  </si>
  <si>
    <t>0213</t>
  </si>
  <si>
    <t>Fine arts</t>
  </si>
  <si>
    <t>0214</t>
  </si>
  <si>
    <t>Handicrafts</t>
  </si>
  <si>
    <t>0215</t>
  </si>
  <si>
    <t>Music and performing arts</t>
  </si>
  <si>
    <t>Economic sector</t>
  </si>
  <si>
    <t>0219</t>
  </si>
  <si>
    <t>Arts, not elsewhere classified</t>
  </si>
  <si>
    <t>A</t>
  </si>
  <si>
    <t>AGRICULTURE, FORESTRY AND FISHING</t>
  </si>
  <si>
    <t>022</t>
  </si>
  <si>
    <t>Humanities (except languages)</t>
  </si>
  <si>
    <t>B</t>
  </si>
  <si>
    <t>MINING AND QUARRYING</t>
  </si>
  <si>
    <t>0220</t>
  </si>
  <si>
    <t>Humanities (except languages), not further defined</t>
  </si>
  <si>
    <t>C</t>
  </si>
  <si>
    <t>MANUFACTURING</t>
  </si>
  <si>
    <t>0221</t>
  </si>
  <si>
    <t>Religion and theology</t>
  </si>
  <si>
    <t>D</t>
  </si>
  <si>
    <t>ELECTRICITY,  GAS, STEAM AND AIR CONDITIONING SUPPLY</t>
  </si>
  <si>
    <t>0222</t>
  </si>
  <si>
    <t>History and archaeology</t>
  </si>
  <si>
    <t>E</t>
  </si>
  <si>
    <t>WATER SUPPLY; SEWERAGE, WASTE MANAGEMENT AND REMEDIATION ACTIVITIES</t>
  </si>
  <si>
    <t>0223</t>
  </si>
  <si>
    <t>Philosophy and ethics</t>
  </si>
  <si>
    <t>F</t>
  </si>
  <si>
    <t>CONSTRUCTION</t>
  </si>
  <si>
    <t>0229</t>
  </si>
  <si>
    <t>Humanities (except languages), not elsewhere classified</t>
  </si>
  <si>
    <t>G</t>
  </si>
  <si>
    <t>WHOLESALE AND RETAIL TRADE; REPAIR OF MOTOR VEHICLES AND MOTORCYCLES</t>
  </si>
  <si>
    <t>023</t>
  </si>
  <si>
    <t>Languages</t>
  </si>
  <si>
    <t>H</t>
  </si>
  <si>
    <t>TRANSPORTATION AND STORAGE</t>
  </si>
  <si>
    <t>0230</t>
  </si>
  <si>
    <t>Languages, not further defined</t>
  </si>
  <si>
    <t>I</t>
  </si>
  <si>
    <t>ACCOMMODATION AND FOOD SERVICE ACTIVITIES</t>
  </si>
  <si>
    <t>0231</t>
  </si>
  <si>
    <t>Language acquisition</t>
  </si>
  <si>
    <t>J</t>
  </si>
  <si>
    <t>INFORMATION AND COMMUNICATION</t>
  </si>
  <si>
    <t>0232</t>
  </si>
  <si>
    <t>Literature and linguistics</t>
  </si>
  <si>
    <t>K</t>
  </si>
  <si>
    <t>FINANCIAL AND INSURANCE ACTIVITIES</t>
  </si>
  <si>
    <t>0239</t>
  </si>
  <si>
    <t>Languages, not elsewhere classified</t>
  </si>
  <si>
    <t>L</t>
  </si>
  <si>
    <t>REAL ESTATE ACTIVITIES</t>
  </si>
  <si>
    <t>0288</t>
  </si>
  <si>
    <t>Arts and humanities, inter-disciplinary programmes</t>
  </si>
  <si>
    <t>PROFESSIONAL, SCIENTIFIC AND TECHNICAL ACTIVITIES</t>
  </si>
  <si>
    <t>03</t>
  </si>
  <si>
    <t>Social sciences, journalism and information</t>
  </si>
  <si>
    <t>N</t>
  </si>
  <si>
    <t>ADMINISTRATIVE AND SUPPORT SERVICE ACTIVITIES</t>
  </si>
  <si>
    <t>031</t>
  </si>
  <si>
    <t>Social and behavioural sciences</t>
  </si>
  <si>
    <t>O</t>
  </si>
  <si>
    <t>PUBLIC ADMINISTRATION AND DEFENCE; COMPULSORY SOCIAL SECURITY</t>
  </si>
  <si>
    <t>0310</t>
  </si>
  <si>
    <t>Social and behavioural sciences, not further defined</t>
  </si>
  <si>
    <t>P</t>
  </si>
  <si>
    <t>EDUCATION</t>
  </si>
  <si>
    <t>0311</t>
  </si>
  <si>
    <t>Economics</t>
  </si>
  <si>
    <t>Q</t>
  </si>
  <si>
    <t>HUMAN HEALTH AND SOCIAL WORK ACTIVITIES</t>
  </si>
  <si>
    <t>0312</t>
  </si>
  <si>
    <t>Political sciences and civics</t>
  </si>
  <si>
    <t>R</t>
  </si>
  <si>
    <t>ARTS, ENTERTAINMENT AND RECREATION</t>
  </si>
  <si>
    <t>0313</t>
  </si>
  <si>
    <t>Psychology</t>
  </si>
  <si>
    <t>S</t>
  </si>
  <si>
    <t>OTHER SERVICE ACTIVITIES</t>
  </si>
  <si>
    <t>0314</t>
  </si>
  <si>
    <t>Sociology and cultural studies</t>
  </si>
  <si>
    <t>T</t>
  </si>
  <si>
    <t>ACTIVITIES OF HOUSEHOLDS AS EMPLOYERS; UNDIFFERENTIATED GOODS- AND SERVICES-PRODUCING ACTIVITIES OF HOUSEHOLDS FOR OWN USE</t>
  </si>
  <si>
    <t>0319</t>
  </si>
  <si>
    <t>Social and behavioural sciences, not elsewhere classified</t>
  </si>
  <si>
    <t>U</t>
  </si>
  <si>
    <t>ACTIVITIES OF EXTRATERRITORIAL ORGANIZATIONS AND BODIES</t>
  </si>
  <si>
    <t>032</t>
  </si>
  <si>
    <t>Journalism and information</t>
  </si>
  <si>
    <t>0320</t>
  </si>
  <si>
    <t>Journalism and information, not further defined</t>
  </si>
  <si>
    <t>0321</t>
  </si>
  <si>
    <t>Journalism and reporting</t>
  </si>
  <si>
    <t>0322</t>
  </si>
  <si>
    <t>Library, information and archival studies</t>
  </si>
  <si>
    <t>0329</t>
  </si>
  <si>
    <t>Journalism and information, not elsewhere classified</t>
  </si>
  <si>
    <t>0388</t>
  </si>
  <si>
    <t>Social sciences, journalism and information, inter-disciplinary programmes</t>
  </si>
  <si>
    <t>04</t>
  </si>
  <si>
    <t>Business, administration and law</t>
  </si>
  <si>
    <t>041</t>
  </si>
  <si>
    <t>Business and administration</t>
  </si>
  <si>
    <t>0410</t>
  </si>
  <si>
    <t>Business and administration, not further defined</t>
  </si>
  <si>
    <t>0411</t>
  </si>
  <si>
    <t>Accounting and taxation</t>
  </si>
  <si>
    <t>0412</t>
  </si>
  <si>
    <t>Finance, banking and insurance</t>
  </si>
  <si>
    <t>0413</t>
  </si>
  <si>
    <t>Management and administration</t>
  </si>
  <si>
    <t>0414</t>
  </si>
  <si>
    <t>Marketing and advertising</t>
  </si>
  <si>
    <t>0415</t>
  </si>
  <si>
    <t>Secretarial and office work</t>
  </si>
  <si>
    <t>0416</t>
  </si>
  <si>
    <t>Wholesale and retail sales</t>
  </si>
  <si>
    <t>0417</t>
  </si>
  <si>
    <t>Work skills</t>
  </si>
  <si>
    <t>0419</t>
  </si>
  <si>
    <t>Business and administration, not elsewhere classified</t>
  </si>
  <si>
    <t>042</t>
  </si>
  <si>
    <t>Law</t>
  </si>
  <si>
    <t>0421</t>
  </si>
  <si>
    <t>0429</t>
  </si>
  <si>
    <t>Law, not elsewhere classified</t>
  </si>
  <si>
    <t>0488</t>
  </si>
  <si>
    <t>Business, administration and law, inter-disciplinary programmes</t>
  </si>
  <si>
    <t>05</t>
  </si>
  <si>
    <t>Natural sciences, mathematics and statistics</t>
  </si>
  <si>
    <t>051</t>
  </si>
  <si>
    <t>Biological and related sciences</t>
  </si>
  <si>
    <t>0510</t>
  </si>
  <si>
    <t>Biological and related sciences, not further defined</t>
  </si>
  <si>
    <t>0511</t>
  </si>
  <si>
    <t>Biology</t>
  </si>
  <si>
    <t>0512</t>
  </si>
  <si>
    <t>Biochemistry</t>
  </si>
  <si>
    <t>0519</t>
  </si>
  <si>
    <t>Biological and related sciences, not elsewhere classifed</t>
  </si>
  <si>
    <t>052</t>
  </si>
  <si>
    <t>Environment</t>
  </si>
  <si>
    <t>0520</t>
  </si>
  <si>
    <t>Environment, not further defined</t>
  </si>
  <si>
    <t>0521</t>
  </si>
  <si>
    <t>Environmental sciences</t>
  </si>
  <si>
    <t>0522</t>
  </si>
  <si>
    <t>Natural environments and wildlife</t>
  </si>
  <si>
    <t>0529</t>
  </si>
  <si>
    <t>Environment, not elsewhere classified</t>
  </si>
  <si>
    <t>053</t>
  </si>
  <si>
    <t>Physical sciences</t>
  </si>
  <si>
    <t>0530</t>
  </si>
  <si>
    <t>Physical sciences, not further defined</t>
  </si>
  <si>
    <t>0531</t>
  </si>
  <si>
    <t>Chemistry</t>
  </si>
  <si>
    <t>0532</t>
  </si>
  <si>
    <t>Earth sciences</t>
  </si>
  <si>
    <t>0533</t>
  </si>
  <si>
    <t>Physics</t>
  </si>
  <si>
    <t>0539</t>
  </si>
  <si>
    <t>Physical sciences, not elsewhere classified</t>
  </si>
  <si>
    <t>054</t>
  </si>
  <si>
    <t>Mathematics and statistics</t>
  </si>
  <si>
    <t>0540</t>
  </si>
  <si>
    <t>Mathematics and statistics, not further defined</t>
  </si>
  <si>
    <t>0541</t>
  </si>
  <si>
    <t>Mathematics</t>
  </si>
  <si>
    <t>0542</t>
  </si>
  <si>
    <t>Statistics</t>
  </si>
  <si>
    <t>0549</t>
  </si>
  <si>
    <t>Mathematics and statistics, not elsewhere classified</t>
  </si>
  <si>
    <t>0588</t>
  </si>
  <si>
    <t>Natural sciences, mathematics and statistics, inter-disciplinary programmes</t>
  </si>
  <si>
    <t>06</t>
  </si>
  <si>
    <t>Information and Communication Technologies (ICTs)</t>
  </si>
  <si>
    <t>061</t>
  </si>
  <si>
    <t>0610</t>
  </si>
  <si>
    <t>Information and Communication Technologies (ICTs), not further defined</t>
  </si>
  <si>
    <t>0611</t>
  </si>
  <si>
    <t>Computer use</t>
  </si>
  <si>
    <t>0612</t>
  </si>
  <si>
    <t>Database and network design and administration</t>
  </si>
  <si>
    <t>0613</t>
  </si>
  <si>
    <t>Software and applications development and analysis</t>
  </si>
  <si>
    <t>0619</t>
  </si>
  <si>
    <t>Information and Communication Technologies (ICTs), not elsewhere classified</t>
  </si>
  <si>
    <t>0688</t>
  </si>
  <si>
    <t>Information and Communication Technologies (ICTs), inter-disciplinary programmes</t>
  </si>
  <si>
    <t>07</t>
  </si>
  <si>
    <t>Engineering, manufacturing and construction</t>
  </si>
  <si>
    <t>071</t>
  </si>
  <si>
    <t>Engineering and engineering trades</t>
  </si>
  <si>
    <t>0710</t>
  </si>
  <si>
    <t>Engineering and engineering trades, not further defined</t>
  </si>
  <si>
    <t>0711</t>
  </si>
  <si>
    <t>Chemical engineering and processes</t>
  </si>
  <si>
    <t>0712</t>
  </si>
  <si>
    <t>Environmental protection technology</t>
  </si>
  <si>
    <t>0713</t>
  </si>
  <si>
    <t>Electricity and energy</t>
  </si>
  <si>
    <t>0714</t>
  </si>
  <si>
    <t>Electronics and automation</t>
  </si>
  <si>
    <t>0715</t>
  </si>
  <si>
    <t>Mechanics and metal trades</t>
  </si>
  <si>
    <t>0716</t>
  </si>
  <si>
    <t>Motor vehicles, ships and aircraft</t>
  </si>
  <si>
    <t>0719</t>
  </si>
  <si>
    <t>Engineering and engineering trades, not elsewhere classified</t>
  </si>
  <si>
    <t>072</t>
  </si>
  <si>
    <t>Manufacturing and processing</t>
  </si>
  <si>
    <t>0720</t>
  </si>
  <si>
    <t>Manufacturing and processing, not further defined</t>
  </si>
  <si>
    <t>0721</t>
  </si>
  <si>
    <t>Food processing</t>
  </si>
  <si>
    <t>0722</t>
  </si>
  <si>
    <t>Materials (glass, paper, plastic and wood)</t>
  </si>
  <si>
    <t>0723</t>
  </si>
  <si>
    <t>Textiles (clothes, footwear and leather)</t>
  </si>
  <si>
    <t>0724</t>
  </si>
  <si>
    <t>Mining and extraction</t>
  </si>
  <si>
    <t>0729</t>
  </si>
  <si>
    <t>Manufacturing and processing, not elsewhere classified</t>
  </si>
  <si>
    <t>073</t>
  </si>
  <si>
    <t>Architecture and construction</t>
  </si>
  <si>
    <t>0730</t>
  </si>
  <si>
    <t>Architecture and construction, not further defined</t>
  </si>
  <si>
    <t>0731</t>
  </si>
  <si>
    <t>Architecture and town planning</t>
  </si>
  <si>
    <t>0732</t>
  </si>
  <si>
    <t>Building and civil engineering</t>
  </si>
  <si>
    <t>0739</t>
  </si>
  <si>
    <t>Architecture and construction, not elsewhere classified</t>
  </si>
  <si>
    <t>Engineering, manufacturing and construction, inter-disciplinary programmes</t>
  </si>
  <si>
    <t>08</t>
  </si>
  <si>
    <t>Agriculture, forestry, fisheries and veterinary</t>
  </si>
  <si>
    <t>081</t>
  </si>
  <si>
    <t>Agriculture</t>
  </si>
  <si>
    <t>0810</t>
  </si>
  <si>
    <t>Agriculture, not further defined</t>
  </si>
  <si>
    <t>0811</t>
  </si>
  <si>
    <t>Crop and livestock production</t>
  </si>
  <si>
    <t>0812</t>
  </si>
  <si>
    <t>Horticulture</t>
  </si>
  <si>
    <t>0819</t>
  </si>
  <si>
    <t>Agriculture, not elsewhere classified</t>
  </si>
  <si>
    <t>082</t>
  </si>
  <si>
    <t>Forestry</t>
  </si>
  <si>
    <t>0821</t>
  </si>
  <si>
    <t>0829</t>
  </si>
  <si>
    <t>Forestry, not elsewhere classified</t>
  </si>
  <si>
    <t>083</t>
  </si>
  <si>
    <t>Fisheries</t>
  </si>
  <si>
    <t>0831</t>
  </si>
  <si>
    <t>0839</t>
  </si>
  <si>
    <t>Fisheries, not elsewhere classified</t>
  </si>
  <si>
    <t>084</t>
  </si>
  <si>
    <t>Veterinary</t>
  </si>
  <si>
    <t>0841</t>
  </si>
  <si>
    <t>0849</t>
  </si>
  <si>
    <t>Veterinary, not elsewhere classified</t>
  </si>
  <si>
    <t>0888</t>
  </si>
  <si>
    <t>Agriculture, forestry, fisheries, veterinary, inter-disciplinary programmes</t>
  </si>
  <si>
    <t>09</t>
  </si>
  <si>
    <t>Health and welfare</t>
  </si>
  <si>
    <t>091</t>
  </si>
  <si>
    <t>Health</t>
  </si>
  <si>
    <t>0910</t>
  </si>
  <si>
    <t>Health, not further defined</t>
  </si>
  <si>
    <t>0911</t>
  </si>
  <si>
    <t>Dental studies</t>
  </si>
  <si>
    <t>0912</t>
  </si>
  <si>
    <t>Medicine</t>
  </si>
  <si>
    <t>0913</t>
  </si>
  <si>
    <t>Nursing and midwifery</t>
  </si>
  <si>
    <t>0914</t>
  </si>
  <si>
    <t>Medical diagnostic and treatment technology</t>
  </si>
  <si>
    <t>0915</t>
  </si>
  <si>
    <t>Therapy and rehabilitation</t>
  </si>
  <si>
    <t>0916</t>
  </si>
  <si>
    <t>Pharmacy</t>
  </si>
  <si>
    <t>0917</t>
  </si>
  <si>
    <t>Traditional and complementary medicine and therapy</t>
  </si>
  <si>
    <t>0919</t>
  </si>
  <si>
    <t>Health, not elsewhere classified</t>
  </si>
  <si>
    <t>092</t>
  </si>
  <si>
    <t>Welfare</t>
  </si>
  <si>
    <t>0920</t>
  </si>
  <si>
    <t>Welfare, not further defined</t>
  </si>
  <si>
    <t>0921</t>
  </si>
  <si>
    <t>Care of the elderly and of disabled adults</t>
  </si>
  <si>
    <t>0922</t>
  </si>
  <si>
    <t>Child care and youth services</t>
  </si>
  <si>
    <t>0923</t>
  </si>
  <si>
    <t>Social work and counselling</t>
  </si>
  <si>
    <t>0929</t>
  </si>
  <si>
    <t>Welfare, not elsewhere classified</t>
  </si>
  <si>
    <t>0988</t>
  </si>
  <si>
    <t>Health and Welfare, inter-disciplinary programmes</t>
  </si>
  <si>
    <t>10</t>
  </si>
  <si>
    <t>Services</t>
  </si>
  <si>
    <t>101</t>
  </si>
  <si>
    <t>Personal services</t>
  </si>
  <si>
    <t>1010</t>
  </si>
  <si>
    <t>Personal services, not further defined</t>
  </si>
  <si>
    <t>1011</t>
  </si>
  <si>
    <t>Domestic services</t>
  </si>
  <si>
    <t>1012</t>
  </si>
  <si>
    <t>Hair and beauty services</t>
  </si>
  <si>
    <t>1013</t>
  </si>
  <si>
    <t>Hotel, restaurants and catering</t>
  </si>
  <si>
    <t>1014</t>
  </si>
  <si>
    <t>Sports</t>
  </si>
  <si>
    <t>1015</t>
  </si>
  <si>
    <t>Travel, tourism and leisure</t>
  </si>
  <si>
    <t>1019</t>
  </si>
  <si>
    <t>Personal services, not elsewhere classified</t>
  </si>
  <si>
    <t>102</t>
  </si>
  <si>
    <t>Hygiene and occupational health services</t>
  </si>
  <si>
    <t>1020</t>
  </si>
  <si>
    <t>Hygiene and occupational health services, not further defined</t>
  </si>
  <si>
    <t>1021</t>
  </si>
  <si>
    <t>Community sanitation</t>
  </si>
  <si>
    <t>1022</t>
  </si>
  <si>
    <t>Occupational health and safety</t>
  </si>
  <si>
    <t>1029</t>
  </si>
  <si>
    <t>Hygiene and occupational health services, not elsewhere classified</t>
  </si>
  <si>
    <t>103</t>
  </si>
  <si>
    <t>Security services</t>
  </si>
  <si>
    <t>1030</t>
  </si>
  <si>
    <t>Security services, not further defined</t>
  </si>
  <si>
    <t>1031</t>
  </si>
  <si>
    <t>Military and defence</t>
  </si>
  <si>
    <t>1032</t>
  </si>
  <si>
    <t>Protection of persons and property</t>
  </si>
  <si>
    <t>1039</t>
  </si>
  <si>
    <t>Security services, not elsewhere classified</t>
  </si>
  <si>
    <t>104</t>
  </si>
  <si>
    <t>Transport services</t>
  </si>
  <si>
    <t>1041</t>
  </si>
  <si>
    <t>1049</t>
  </si>
  <si>
    <t>Transport services, not elsewhere classified</t>
  </si>
  <si>
    <t>1088</t>
  </si>
  <si>
    <t>Services, inter-disciplinary programmes</t>
  </si>
  <si>
    <t xml:space="preserve">Total (Euro)          </t>
  </si>
  <si>
    <t>Total NTNU</t>
  </si>
  <si>
    <t>Total MBNA</t>
  </si>
  <si>
    <t>2.1. Student mobility</t>
  </si>
  <si>
    <t>2.2. Staff mobility (including transnational project meetings)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</si>
</sst>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.##0\ _l_e_i_-;\-* #.##0\ _l_e_i_-;_-* &quot;-&quot;??\ _l_e_i_-;_-@_-"/>
    <numFmt numFmtId="165" formatCode="_(* #,##0.00_);_(* \(#,##0.00\);_(* &quot;-&quot;??_);_(@_)"/>
    <numFmt numFmtId="166" formatCode="_-* #,##0\ _l_e_i_-;\-* #,##0\ _l_e_i_-;_-* &quot;-&quot;??\ _l_e_i_-;_-@_-"/>
    <numFmt numFmtId="167" formatCode="#,000"/>
  </numFmts>
  <fonts count="27">
    <font>
      <sz val="10"/>
      <name val="Arial"/>
      <charset val="134"/>
    </font>
    <font>
      <b/>
      <sz val="10"/>
      <color indexed="9"/>
      <name val="Arial"/>
      <charset val="134"/>
    </font>
    <font>
      <b/>
      <sz val="10"/>
      <name val="Arial"/>
      <charset val="134"/>
    </font>
    <font>
      <b/>
      <u/>
      <sz val="12"/>
      <name val="Arial"/>
      <charset val="134"/>
    </font>
    <font>
      <b/>
      <sz val="11"/>
      <color indexed="9"/>
      <name val="Arial"/>
      <charset val="134"/>
    </font>
    <font>
      <b/>
      <sz val="13"/>
      <name val="Arial"/>
      <charset val="134"/>
    </font>
    <font>
      <b/>
      <sz val="14"/>
      <name val="Arial"/>
      <charset val="134"/>
    </font>
    <font>
      <sz val="11"/>
      <color indexed="9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u/>
      <sz val="12"/>
      <name val="Arial"/>
      <charset val="134"/>
    </font>
    <font>
      <sz val="11"/>
      <color rgb="FF00B050"/>
      <name val="Arial"/>
      <charset val="134"/>
    </font>
    <font>
      <sz val="10"/>
      <color theme="0"/>
      <name val="Arial"/>
      <charset val="134"/>
    </font>
    <font>
      <b/>
      <sz val="10"/>
      <color theme="0"/>
      <name val="Arial"/>
      <charset val="134"/>
    </font>
    <font>
      <sz val="10"/>
      <color rgb="FF00B050"/>
      <name val="Arial"/>
      <charset val="134"/>
    </font>
    <font>
      <sz val="11"/>
      <name val="Calibri"/>
      <charset val="134"/>
    </font>
    <font>
      <b/>
      <sz val="11"/>
      <name val="Arial"/>
      <charset val="134"/>
    </font>
    <font>
      <sz val="10"/>
      <name val="Arial"/>
      <charset val="134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color indexed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2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3" xfId="0" applyBorder="1"/>
    <xf numFmtId="0" fontId="0" fillId="3" borderId="4" xfId="0" applyFill="1" applyBorder="1"/>
    <xf numFmtId="0" fontId="0" fillId="0" borderId="6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10" xfId="0" applyBorder="1"/>
    <xf numFmtId="0" fontId="0" fillId="0" borderId="9" xfId="0" applyBorder="1"/>
    <xf numFmtId="0" fontId="1" fillId="2" borderId="11" xfId="0" applyFont="1" applyFill="1" applyBorder="1" applyAlignment="1">
      <alignment wrapText="1" shrinkToFit="1"/>
    </xf>
    <xf numFmtId="0" fontId="1" fillId="2" borderId="12" xfId="0" applyFont="1" applyFill="1" applyBorder="1" applyAlignment="1">
      <alignment horizontal="center"/>
    </xf>
    <xf numFmtId="0" fontId="0" fillId="3" borderId="0" xfId="0" applyFill="1"/>
    <xf numFmtId="0" fontId="2" fillId="4" borderId="5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5" borderId="5" xfId="0" applyFill="1" applyBorder="1" applyAlignment="1">
      <alignment horizontal="left"/>
    </xf>
    <xf numFmtId="0" fontId="0" fillId="5" borderId="5" xfId="0" applyFill="1" applyBorder="1"/>
    <xf numFmtId="0" fontId="0" fillId="0" borderId="5" xfId="0" applyBorder="1" applyAlignment="1">
      <alignment horizontal="right"/>
    </xf>
    <xf numFmtId="0" fontId="2" fillId="5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/>
    </xf>
    <xf numFmtId="0" fontId="2" fillId="0" borderId="14" xfId="0" applyFont="1" applyBorder="1"/>
    <xf numFmtId="0" fontId="2" fillId="0" borderId="0" xfId="0" applyFont="1"/>
    <xf numFmtId="0" fontId="0" fillId="0" borderId="0" xfId="0" applyAlignment="1" applyProtection="1">
      <alignment horizontal="center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2" fillId="6" borderId="15" xfId="0" applyFont="1" applyFill="1" applyBorder="1"/>
    <xf numFmtId="0" fontId="2" fillId="6" borderId="19" xfId="0" applyFont="1" applyFill="1" applyBorder="1"/>
    <xf numFmtId="0" fontId="0" fillId="6" borderId="19" xfId="0" applyFill="1" applyBorder="1" applyAlignment="1">
      <alignment horizontal="center"/>
    </xf>
    <xf numFmtId="0" fontId="0" fillId="0" borderId="19" xfId="0" applyBorder="1" applyAlignment="1" applyProtection="1">
      <alignment horizontal="center" wrapText="1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3" borderId="21" xfId="0" applyFill="1" applyBorder="1"/>
    <xf numFmtId="0" fontId="0" fillId="3" borderId="21" xfId="0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22" xfId="0" applyBorder="1"/>
    <xf numFmtId="0" fontId="0" fillId="0" borderId="21" xfId="0" applyBorder="1"/>
    <xf numFmtId="0" fontId="3" fillId="0" borderId="0" xfId="0" applyFont="1" applyAlignment="1">
      <alignment horizontal="center" vertical="center"/>
    </xf>
    <xf numFmtId="0" fontId="4" fillId="7" borderId="23" xfId="0" applyFont="1" applyFill="1" applyBorder="1" applyAlignment="1">
      <alignment vertical="center" wrapText="1"/>
    </xf>
    <xf numFmtId="0" fontId="2" fillId="8" borderId="24" xfId="0" applyFont="1" applyFill="1" applyBorder="1" applyAlignment="1" applyProtection="1">
      <alignment horizontal="left" vertical="center" wrapText="1"/>
      <protection locked="0"/>
    </xf>
    <xf numFmtId="0" fontId="2" fillId="8" borderId="25" xfId="0" applyFont="1" applyFill="1" applyBorder="1" applyAlignment="1" applyProtection="1">
      <alignment horizontal="left" vertical="center" wrapText="1"/>
      <protection locked="0"/>
    </xf>
    <xf numFmtId="0" fontId="2" fillId="8" borderId="26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center" wrapText="1"/>
    </xf>
    <xf numFmtId="0" fontId="4" fillId="7" borderId="23" xfId="0" applyFont="1" applyFill="1" applyBorder="1" applyAlignment="1">
      <alignment wrapText="1"/>
    </xf>
    <xf numFmtId="0" fontId="2" fillId="8" borderId="24" xfId="0" applyFont="1" applyFill="1" applyBorder="1" applyAlignment="1" applyProtection="1">
      <alignment horizontal="center" wrapText="1"/>
      <protection locked="0"/>
    </xf>
    <xf numFmtId="0" fontId="2" fillId="8" borderId="25" xfId="0" applyFont="1" applyFill="1" applyBorder="1" applyAlignment="1" applyProtection="1">
      <alignment horizontal="center" wrapText="1"/>
      <protection locked="0"/>
    </xf>
    <xf numFmtId="0" fontId="2" fillId="8" borderId="26" xfId="0" applyFont="1" applyFill="1" applyBorder="1" applyAlignment="1" applyProtection="1">
      <alignment horizontal="center" wrapText="1"/>
      <protection locked="0"/>
    </xf>
    <xf numFmtId="0" fontId="6" fillId="0" borderId="15" xfId="0" applyFont="1" applyBorder="1" applyAlignment="1">
      <alignment horizontal="center" wrapText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8" xfId="0" applyFont="1" applyFill="1" applyBorder="1" applyAlignment="1" applyProtection="1">
      <alignment horizontal="center" vertical="center" wrapText="1"/>
      <protection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9" borderId="6" xfId="0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 wrapText="1"/>
      <protection hidden="1"/>
    </xf>
    <xf numFmtId="0" fontId="7" fillId="2" borderId="30" xfId="0" applyFont="1" applyFill="1" applyBorder="1" applyAlignment="1" applyProtection="1">
      <alignment horizontal="center" wrapText="1"/>
      <protection hidden="1"/>
    </xf>
    <xf numFmtId="0" fontId="4" fillId="7" borderId="9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>
      <alignment wrapText="1"/>
    </xf>
    <xf numFmtId="0" fontId="9" fillId="0" borderId="0" xfId="0" applyFont="1"/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 wrapText="1" shrinkToFit="1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166" fontId="9" fillId="3" borderId="5" xfId="1" applyNumberFormat="1" applyFont="1" applyFill="1" applyBorder="1" applyAlignment="1" applyProtection="1">
      <alignment horizontal="center"/>
      <protection locked="0"/>
    </xf>
    <xf numFmtId="0" fontId="4" fillId="7" borderId="30" xfId="0" applyFont="1" applyFill="1" applyBorder="1" applyAlignment="1" applyProtection="1">
      <alignment horizontal="center" wrapText="1"/>
      <protection hidden="1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7" fillId="2" borderId="31" xfId="0" applyFont="1" applyFill="1" applyBorder="1" applyAlignment="1" applyProtection="1">
      <alignment horizontal="center" vertical="top" wrapText="1"/>
      <protection hidden="1"/>
    </xf>
    <xf numFmtId="0" fontId="7" fillId="2" borderId="28" xfId="0" applyFont="1" applyFill="1" applyBorder="1" applyAlignment="1" applyProtection="1">
      <alignment horizontal="center" vertical="top" wrapText="1"/>
      <protection hidden="1"/>
    </xf>
    <xf numFmtId="0" fontId="0" fillId="0" borderId="32" xfId="0" applyBorder="1"/>
    <xf numFmtId="0" fontId="0" fillId="0" borderId="26" xfId="0" applyBorder="1"/>
    <xf numFmtId="0" fontId="10" fillId="0" borderId="0" xfId="0" applyFont="1" applyAlignment="1">
      <alignment vertical="center"/>
    </xf>
    <xf numFmtId="0" fontId="6" fillId="0" borderId="16" xfId="0" applyFont="1" applyBorder="1" applyAlignment="1">
      <alignment horizontal="center" wrapText="1"/>
    </xf>
    <xf numFmtId="0" fontId="0" fillId="0" borderId="17" xfId="0" applyBorder="1"/>
    <xf numFmtId="0" fontId="6" fillId="0" borderId="19" xfId="0" applyFont="1" applyBorder="1" applyAlignment="1">
      <alignment horizontal="center" wrapText="1"/>
    </xf>
    <xf numFmtId="0" fontId="0" fillId="0" borderId="20" xfId="0" applyBorder="1"/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166" fontId="9" fillId="10" borderId="5" xfId="0" applyNumberFormat="1" applyFont="1" applyFill="1" applyBorder="1" applyAlignment="1">
      <alignment horizontal="center"/>
    </xf>
    <xf numFmtId="0" fontId="11" fillId="3" borderId="5" xfId="0" applyFont="1" applyFill="1" applyBorder="1" applyAlignment="1" applyProtection="1">
      <alignment horizontal="center"/>
      <protection locked="0"/>
    </xf>
    <xf numFmtId="0" fontId="9" fillId="10" borderId="6" xfId="0" applyFont="1" applyFill="1" applyBorder="1" applyAlignment="1">
      <alignment horizontal="center"/>
    </xf>
    <xf numFmtId="164" fontId="0" fillId="0" borderId="0" xfId="0" applyNumberFormat="1"/>
    <xf numFmtId="166" fontId="4" fillId="7" borderId="30" xfId="0" applyNumberFormat="1" applyFont="1" applyFill="1" applyBorder="1" applyAlignment="1" applyProtection="1">
      <alignment horizontal="center" wrapText="1"/>
      <protection hidden="1"/>
    </xf>
    <xf numFmtId="166" fontId="0" fillId="0" borderId="0" xfId="0" applyNumberFormat="1"/>
    <xf numFmtId="0" fontId="7" fillId="2" borderId="34" xfId="0" applyFont="1" applyFill="1" applyBorder="1" applyAlignment="1" applyProtection="1">
      <alignment horizontal="center" vertical="top" wrapText="1"/>
      <protection hidden="1"/>
    </xf>
    <xf numFmtId="0" fontId="7" fillId="0" borderId="33" xfId="0" applyFont="1" applyBorder="1" applyAlignment="1" applyProtection="1">
      <alignment horizontal="center" vertical="top" wrapText="1"/>
      <protection hidden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15" fillId="9" borderId="5" xfId="0" applyFont="1" applyFill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wrapText="1"/>
      <protection hidden="1"/>
    </xf>
    <xf numFmtId="0" fontId="7" fillId="7" borderId="25" xfId="0" applyFont="1" applyFill="1" applyBorder="1" applyAlignment="1">
      <alignment horizontal="center"/>
    </xf>
    <xf numFmtId="0" fontId="7" fillId="2" borderId="36" xfId="0" applyFont="1" applyFill="1" applyBorder="1" applyAlignment="1" applyProtection="1">
      <alignment horizontal="center" wrapText="1"/>
      <protection hidden="1"/>
    </xf>
    <xf numFmtId="167" fontId="0" fillId="0" borderId="0" xfId="0" applyNumberFormat="1"/>
    <xf numFmtId="0" fontId="0" fillId="9" borderId="35" xfId="0" applyFill="1" applyBorder="1" applyAlignment="1">
      <alignment horizontal="center"/>
    </xf>
    <xf numFmtId="2" fontId="4" fillId="2" borderId="37" xfId="0" applyNumberFormat="1" applyFont="1" applyFill="1" applyBorder="1" applyAlignment="1" applyProtection="1">
      <alignment horizontal="center" wrapText="1"/>
      <protection hidden="1"/>
    </xf>
    <xf numFmtId="2" fontId="4" fillId="2" borderId="34" xfId="0" applyNumberFormat="1" applyFont="1" applyFill="1" applyBorder="1" applyAlignment="1" applyProtection="1">
      <alignment horizontal="center" wrapText="1"/>
      <protection hidden="1"/>
    </xf>
    <xf numFmtId="2" fontId="4" fillId="2" borderId="25" xfId="0" applyNumberFormat="1" applyFont="1" applyFill="1" applyBorder="1" applyAlignment="1" applyProtection="1">
      <alignment horizontal="center" wrapText="1"/>
      <protection hidden="1"/>
    </xf>
    <xf numFmtId="1" fontId="4" fillId="2" borderId="25" xfId="0" applyNumberFormat="1" applyFont="1" applyFill="1" applyBorder="1" applyAlignment="1" applyProtection="1">
      <alignment horizontal="center" wrapText="1"/>
      <protection hidden="1"/>
    </xf>
    <xf numFmtId="1" fontId="4" fillId="2" borderId="38" xfId="0" applyNumberFormat="1" applyFont="1" applyFill="1" applyBorder="1" applyAlignment="1" applyProtection="1">
      <alignment horizontal="center" wrapText="1"/>
      <protection hidden="1"/>
    </xf>
    <xf numFmtId="0" fontId="7" fillId="2" borderId="37" xfId="0" applyFont="1" applyFill="1" applyBorder="1" applyAlignment="1" applyProtection="1">
      <alignment horizontal="center" vertical="top" wrapText="1"/>
      <protection hidden="1"/>
    </xf>
    <xf numFmtId="0" fontId="0" fillId="0" borderId="31" xfId="0" applyBorder="1" applyAlignment="1">
      <alignment horizontal="center" vertical="top" wrapText="1"/>
    </xf>
    <xf numFmtId="0" fontId="7" fillId="2" borderId="39" xfId="0" applyFont="1" applyFill="1" applyBorder="1" applyAlignment="1" applyProtection="1">
      <alignment horizontal="center" vertical="top" wrapText="1"/>
      <protection hidden="1"/>
    </xf>
    <xf numFmtId="0" fontId="0" fillId="0" borderId="40" xfId="0" applyBorder="1" applyAlignment="1" applyProtection="1">
      <alignment horizontal="left" wrapText="1"/>
      <protection locked="0"/>
    </xf>
    <xf numFmtId="0" fontId="0" fillId="0" borderId="41" xfId="0" applyBorder="1" applyAlignment="1" applyProtection="1">
      <alignment horizontal="left" wrapText="1"/>
      <protection locked="0"/>
    </xf>
    <xf numFmtId="0" fontId="0" fillId="0" borderId="42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43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7" borderId="24" xfId="0" applyFont="1" applyFill="1" applyBorder="1"/>
    <xf numFmtId="0" fontId="7" fillId="7" borderId="25" xfId="0" applyFont="1" applyFill="1" applyBorder="1"/>
    <xf numFmtId="0" fontId="4" fillId="7" borderId="26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2" borderId="27" xfId="0" applyFont="1" applyFill="1" applyBorder="1" applyAlignment="1" applyProtection="1">
      <alignment horizontal="center" vertical="top" wrapText="1"/>
      <protection hidden="1"/>
    </xf>
    <xf numFmtId="0" fontId="7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Protection="1">
      <protection locked="0"/>
    </xf>
    <xf numFmtId="0" fontId="7" fillId="7" borderId="15" xfId="0" applyFont="1" applyFill="1" applyBorder="1"/>
    <xf numFmtId="0" fontId="4" fillId="7" borderId="49" xfId="0" applyFont="1" applyFill="1" applyBorder="1" applyAlignment="1">
      <alignment horizontal="center"/>
    </xf>
    <xf numFmtId="0" fontId="4" fillId="2" borderId="27" xfId="0" applyFont="1" applyFill="1" applyBorder="1" applyAlignment="1" applyProtection="1">
      <alignment horizontal="center" wrapText="1"/>
      <protection hidden="1"/>
    </xf>
    <xf numFmtId="0" fontId="4" fillId="2" borderId="33" xfId="0" applyFont="1" applyFill="1" applyBorder="1" applyAlignment="1" applyProtection="1">
      <alignment wrapText="1"/>
      <protection hidden="1"/>
    </xf>
    <xf numFmtId="0" fontId="4" fillId="2" borderId="50" xfId="0" applyFont="1" applyFill="1" applyBorder="1" applyAlignment="1" applyProtection="1">
      <alignment wrapText="1"/>
      <protection hidden="1"/>
    </xf>
    <xf numFmtId="2" fontId="0" fillId="9" borderId="54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167" fontId="0" fillId="0" borderId="33" xfId="0" applyNumberFormat="1" applyBorder="1" applyAlignment="1">
      <alignment horizontal="center"/>
    </xf>
    <xf numFmtId="0" fontId="0" fillId="0" borderId="33" xfId="0" applyBorder="1" applyAlignment="1" applyProtection="1">
      <alignment horizontal="left"/>
      <protection locked="0"/>
    </xf>
    <xf numFmtId="0" fontId="0" fillId="0" borderId="33" xfId="0" applyBorder="1"/>
    <xf numFmtId="1" fontId="4" fillId="7" borderId="22" xfId="0" applyNumberFormat="1" applyFont="1" applyFill="1" applyBorder="1" applyAlignment="1" applyProtection="1">
      <alignment horizontal="center" wrapText="1"/>
      <protection hidden="1"/>
    </xf>
    <xf numFmtId="1" fontId="4" fillId="0" borderId="33" xfId="0" applyNumberFormat="1" applyFont="1" applyBorder="1" applyAlignment="1" applyProtection="1">
      <alignment horizontal="center" wrapText="1"/>
      <protection hidden="1"/>
    </xf>
    <xf numFmtId="0" fontId="0" fillId="9" borderId="5" xfId="0" applyFill="1" applyBorder="1" applyAlignment="1">
      <alignment horizontal="center"/>
    </xf>
    <xf numFmtId="1" fontId="2" fillId="11" borderId="12" xfId="0" applyNumberFormat="1" applyFont="1" applyFill="1" applyBorder="1" applyAlignment="1">
      <alignment horizontal="center"/>
    </xf>
    <xf numFmtId="2" fontId="4" fillId="2" borderId="39" xfId="0" applyNumberFormat="1" applyFont="1" applyFill="1" applyBorder="1" applyAlignment="1" applyProtection="1">
      <alignment horizontal="center" wrapText="1"/>
      <protection hidden="1"/>
    </xf>
    <xf numFmtId="1" fontId="4" fillId="7" borderId="5" xfId="0" applyNumberFormat="1" applyFont="1" applyFill="1" applyBorder="1" applyAlignment="1" applyProtection="1">
      <alignment horizontal="center" wrapText="1"/>
      <protection hidden="1"/>
    </xf>
    <xf numFmtId="164" fontId="2" fillId="0" borderId="0" xfId="0" applyNumberFormat="1" applyFont="1"/>
    <xf numFmtId="166" fontId="2" fillId="0" borderId="0" xfId="0" applyNumberFormat="1" applyFont="1"/>
    <xf numFmtId="0" fontId="16" fillId="0" borderId="0" xfId="0" applyFont="1"/>
    <xf numFmtId="2" fontId="16" fillId="0" borderId="0" xfId="0" applyNumberFormat="1" applyFont="1" applyAlignment="1">
      <alignment horizontal="center"/>
    </xf>
    <xf numFmtId="0" fontId="0" fillId="0" borderId="5" xfId="0" quotePrefix="1" applyBorder="1" applyAlignment="1">
      <alignment horizontal="left"/>
    </xf>
    <xf numFmtId="0" fontId="0" fillId="5" borderId="5" xfId="0" quotePrefix="1" applyFill="1" applyBorder="1" applyAlignment="1">
      <alignment horizontal="left"/>
    </xf>
    <xf numFmtId="164" fontId="18" fillId="0" borderId="0" xfId="0" applyNumberFormat="1" applyFont="1"/>
    <xf numFmtId="167" fontId="19" fillId="0" borderId="0" xfId="0" applyNumberFormat="1" applyFont="1"/>
    <xf numFmtId="1" fontId="19" fillId="0" borderId="0" xfId="0" applyNumberFormat="1" applyFont="1"/>
    <xf numFmtId="0" fontId="7" fillId="2" borderId="53" xfId="0" applyFont="1" applyFill="1" applyBorder="1" applyAlignment="1" applyProtection="1">
      <alignment horizontal="left" wrapText="1"/>
      <protection hidden="1"/>
    </xf>
    <xf numFmtId="0" fontId="7" fillId="2" borderId="23" xfId="0" applyFont="1" applyFill="1" applyBorder="1" applyAlignment="1" applyProtection="1">
      <alignment horizontal="left" wrapText="1"/>
      <protection hidden="1"/>
    </xf>
    <xf numFmtId="0" fontId="7" fillId="2" borderId="52" xfId="0" applyFont="1" applyFill="1" applyBorder="1" applyAlignment="1" applyProtection="1">
      <alignment horizontal="left" wrapText="1"/>
      <protection hidden="1"/>
    </xf>
    <xf numFmtId="2" fontId="4" fillId="2" borderId="33" xfId="0" applyNumberFormat="1" applyFont="1" applyFill="1" applyBorder="1" applyAlignment="1" applyProtection="1">
      <alignment horizontal="center" wrapText="1"/>
      <protection hidden="1"/>
    </xf>
    <xf numFmtId="2" fontId="4" fillId="2" borderId="0" xfId="0" applyNumberFormat="1" applyFont="1" applyFill="1" applyAlignment="1" applyProtection="1">
      <alignment horizontal="center" wrapText="1"/>
      <protection hidden="1"/>
    </xf>
    <xf numFmtId="2" fontId="4" fillId="2" borderId="50" xfId="0" applyNumberFormat="1" applyFont="1" applyFill="1" applyBorder="1" applyAlignment="1" applyProtection="1">
      <alignment horizontal="center" wrapText="1"/>
      <protection hidden="1"/>
    </xf>
    <xf numFmtId="0" fontId="0" fillId="10" borderId="5" xfId="0" applyFill="1" applyBorder="1" applyAlignment="1">
      <alignment horizontal="center"/>
    </xf>
    <xf numFmtId="2" fontId="0" fillId="10" borderId="54" xfId="0" applyNumberFormat="1" applyFill="1" applyBorder="1" applyAlignment="1">
      <alignment horizontal="center"/>
    </xf>
    <xf numFmtId="2" fontId="0" fillId="10" borderId="42" xfId="0" applyNumberFormat="1" applyFill="1" applyBorder="1" applyAlignment="1">
      <alignment horizontal="center"/>
    </xf>
    <xf numFmtId="2" fontId="0" fillId="10" borderId="41" xfId="0" applyNumberForma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4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center" wrapText="1"/>
    </xf>
    <xf numFmtId="0" fontId="7" fillId="2" borderId="44" xfId="0" applyFont="1" applyFill="1" applyBorder="1" applyAlignment="1" applyProtection="1">
      <alignment horizontal="center" vertical="top" wrapText="1"/>
      <protection hidden="1"/>
    </xf>
    <xf numFmtId="0" fontId="7" fillId="2" borderId="45" xfId="0" applyFont="1" applyFill="1" applyBorder="1" applyAlignment="1" applyProtection="1">
      <alignment horizontal="center" vertical="top" wrapText="1"/>
      <protection hidden="1"/>
    </xf>
    <xf numFmtId="0" fontId="7" fillId="2" borderId="46" xfId="0" applyFont="1" applyFill="1" applyBorder="1" applyAlignment="1" applyProtection="1">
      <alignment horizontal="center" vertical="top" wrapText="1"/>
      <protection hidden="1"/>
    </xf>
    <xf numFmtId="0" fontId="7" fillId="7" borderId="47" xfId="0" applyFont="1" applyFill="1" applyBorder="1" applyAlignment="1">
      <alignment horizontal="center"/>
    </xf>
    <xf numFmtId="0" fontId="7" fillId="7" borderId="48" xfId="0" applyFont="1" applyFill="1" applyBorder="1" applyAlignment="1">
      <alignment horizontal="center"/>
    </xf>
    <xf numFmtId="0" fontId="4" fillId="2" borderId="51" xfId="0" applyFont="1" applyFill="1" applyBorder="1" applyAlignment="1" applyProtection="1">
      <alignment horizontal="center" wrapText="1"/>
      <protection hidden="1"/>
    </xf>
    <xf numFmtId="0" fontId="4" fillId="2" borderId="23" xfId="0" applyFont="1" applyFill="1" applyBorder="1" applyAlignment="1" applyProtection="1">
      <alignment horizontal="center" wrapText="1"/>
      <protection hidden="1"/>
    </xf>
    <xf numFmtId="0" fontId="4" fillId="2" borderId="52" xfId="0" applyFont="1" applyFill="1" applyBorder="1" applyAlignment="1" applyProtection="1">
      <alignment horizontal="center" wrapText="1"/>
      <protection hidden="1"/>
    </xf>
    <xf numFmtId="0" fontId="4" fillId="7" borderId="0" xfId="0" applyFont="1" applyFill="1" applyAlignment="1">
      <alignment horizontal="left" wrapText="1"/>
    </xf>
    <xf numFmtId="0" fontId="0" fillId="0" borderId="5" xfId="0" applyBorder="1" applyAlignment="1">
      <alignment wrapText="1"/>
    </xf>
    <xf numFmtId="0" fontId="1" fillId="2" borderId="16" xfId="0" applyFont="1" applyFill="1" applyBorder="1"/>
    <xf numFmtId="0" fontId="1" fillId="2" borderId="17" xfId="0" applyFont="1" applyFill="1" applyBorder="1"/>
    <xf numFmtId="0" fontId="20" fillId="2" borderId="3" xfId="0" applyFont="1" applyFill="1" applyBorder="1" applyAlignment="1" applyProtection="1">
      <alignment horizontal="center" vertical="center" wrapText="1"/>
      <protection hidden="1"/>
    </xf>
    <xf numFmtId="166" fontId="21" fillId="0" borderId="0" xfId="0" applyNumberFormat="1" applyFont="1"/>
    <xf numFmtId="0" fontId="22" fillId="0" borderId="0" xfId="0" applyFont="1"/>
    <xf numFmtId="0" fontId="23" fillId="12" borderId="0" xfId="0" applyFont="1" applyFill="1"/>
    <xf numFmtId="164" fontId="24" fillId="12" borderId="0" xfId="0" applyNumberFormat="1" applyFont="1" applyFill="1"/>
    <xf numFmtId="164" fontId="23" fillId="12" borderId="0" xfId="0" applyNumberFormat="1" applyFont="1" applyFill="1"/>
    <xf numFmtId="0" fontId="23" fillId="5" borderId="0" xfId="0" applyFont="1" applyFill="1"/>
    <xf numFmtId="164" fontId="23" fillId="5" borderId="0" xfId="0" applyNumberFormat="1" applyFont="1" applyFill="1"/>
    <xf numFmtId="0" fontId="25" fillId="7" borderId="0" xfId="0" applyFont="1" applyFill="1" applyAlignment="1">
      <alignment horizontal="left"/>
    </xf>
    <xf numFmtId="0" fontId="26" fillId="7" borderId="0" xfId="0" applyFont="1" applyFill="1" applyAlignment="1">
      <alignment horizontal="left" wrapText="1"/>
    </xf>
    <xf numFmtId="0" fontId="26" fillId="7" borderId="0" xfId="0" applyFont="1" applyFill="1" applyBorder="1" applyAlignment="1">
      <alignment horizontal="left" vertical="center" wrapText="1"/>
    </xf>
    <xf numFmtId="0" fontId="26" fillId="7" borderId="0" xfId="0" applyFont="1" applyFill="1" applyAlignment="1">
      <alignment horizontal="center" vertical="center" wrapText="1"/>
    </xf>
    <xf numFmtId="0" fontId="23" fillId="12" borderId="0" xfId="0" applyFont="1" applyFill="1" applyAlignment="1">
      <alignment horizontal="left"/>
    </xf>
    <xf numFmtId="167" fontId="23" fillId="12" borderId="0" xfId="0" applyNumberFormat="1" applyFont="1" applyFill="1" applyAlignment="1"/>
    <xf numFmtId="0" fontId="24" fillId="12" borderId="0" xfId="0" applyFont="1" applyFill="1" applyAlignment="1">
      <alignment horizontal="left"/>
    </xf>
    <xf numFmtId="166" fontId="24" fillId="12" borderId="0" xfId="0" applyNumberFormat="1" applyFont="1" applyFill="1" applyAlignment="1"/>
  </cellXfs>
  <cellStyles count="2">
    <cellStyle name="Normal" xfId="0" builtinId="0"/>
    <cellStyle name="Virgulă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557893</xdr:colOff>
      <xdr:row>17</xdr:row>
      <xdr:rowOff>54429</xdr:rowOff>
    </xdr:from>
    <xdr:to>
      <xdr:col>13</xdr:col>
      <xdr:colOff>686898</xdr:colOff>
      <xdr:row>28</xdr:row>
      <xdr:rowOff>118925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12663170" y="4749165"/>
          <a:ext cx="4117340" cy="2604770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Note: When calculate the project</a:t>
          </a:r>
          <a:r>
            <a:rPr lang="en-US" sz="1000" b="0" i="0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costs</a:t>
          </a:r>
          <a:r>
            <a:rPr lang="en-US" sz="1000" b="0" i="0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please take into account the rates mentioned in 2020 Guideline</a:t>
          </a:r>
          <a:r>
            <a:rPr lang="en-US" sz="1000" b="0" i="0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for applicants </a:t>
          </a: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-Section Funding and Payments.</a:t>
          </a:r>
          <a:r>
            <a:rPr lang="en-US" sz="1000" b="0" i="0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The total grant amount requested cannot be under 20000 EUR and cannot exceed 200000 EUR. 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In order to fill in the buget make sure that this is consistent with 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ea typeface="+mn-ea"/>
              <a:cs typeface="Arial" panose="020B0604020202020204"/>
            </a:rPr>
            <a:t>planned activities mentioned in your application.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 panose="020B0604020202020204"/>
            <a:ea typeface="+mn-ea"/>
            <a:cs typeface="Arial" panose="020B0604020202020204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ea typeface="+mn-ea"/>
              <a:cs typeface="Arial" panose="020B0604020202020204"/>
            </a:rPr>
            <a:t>For the establishment of the distance band applicable, please use the on-line distance calculator available at: 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ea typeface="+mn-ea"/>
              <a:cs typeface="Arial" panose="020B0604020202020204"/>
            </a:rPr>
            <a:t>http://ec.europa.eu/programmes/erasmus-plus/resources/distance-calculator_en   </a:t>
          </a:r>
          <a:r>
            <a:rPr lang="en-US" sz="800" baseline="0">
              <a:latin typeface="+mn-lt"/>
              <a:ea typeface="+mn-ea"/>
              <a:cs typeface="+mn-cs"/>
            </a:rPr>
            <a:t>  </a:t>
          </a:r>
          <a:r>
            <a:rPr lang="en-US" sz="1000" baseline="0">
              <a:latin typeface="+mn-lt"/>
              <a:ea typeface="+mn-ea"/>
              <a:cs typeface="+mn-cs"/>
            </a:rPr>
            <a:t>                                                     	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To add a new row, please click on one cell from at least the second row from each table, and then click on "Add row" button.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Users\radu\Desktop\Annex_App_form_MOB_SEE_final_2017_FINALLL_21.1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_LIST"/>
      <sheetName val="EEA GRANTS"/>
      <sheetName val="INFO"/>
      <sheetName val="Sect econ"/>
      <sheetName val="rouniv"/>
      <sheetName val="CI"/>
      <sheetName val="EUC"/>
      <sheetName val="tara_dest"/>
      <sheetName val="partcod"/>
      <sheetName val="domenii"/>
      <sheetName val="niv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T131"/>
  <sheetViews>
    <sheetView tabSelected="1" topLeftCell="A104" zoomScale="84" zoomScaleNormal="84" workbookViewId="0">
      <selection activeCell="K121" sqref="K121"/>
    </sheetView>
  </sheetViews>
  <sheetFormatPr defaultColWidth="9" defaultRowHeight="12.5"/>
  <cols>
    <col min="3" max="3" width="19.08984375" customWidth="1"/>
    <col min="4" max="4" width="46.26953125" customWidth="1"/>
    <col min="5" max="5" width="23.453125" customWidth="1"/>
    <col min="7" max="7" width="10.6328125"/>
    <col min="8" max="8" width="40.7265625" customWidth="1"/>
    <col min="9" max="9" width="9.26953125"/>
    <col min="11" max="11" width="26.7265625" customWidth="1"/>
    <col min="12" max="12" width="11.81640625"/>
    <col min="13" max="13" width="10.6328125"/>
    <col min="14" max="14" width="25.7265625" customWidth="1"/>
  </cols>
  <sheetData>
    <row r="1" spans="3:150">
      <c r="EG1" s="32"/>
      <c r="EH1" s="107"/>
      <c r="EI1" s="107"/>
      <c r="EJ1" s="107"/>
      <c r="EK1" s="107"/>
      <c r="EL1" s="107"/>
      <c r="EM1" s="107"/>
      <c r="EN1" s="107"/>
      <c r="EO1" s="107"/>
      <c r="EP1" s="109"/>
      <c r="EQ1" s="109"/>
      <c r="ER1" s="109"/>
      <c r="ES1" s="109"/>
      <c r="ET1" s="109"/>
    </row>
    <row r="2" spans="3:150" ht="13">
      <c r="K2" s="90" t="s">
        <v>0</v>
      </c>
      <c r="L2" s="91"/>
      <c r="EG2" s="107"/>
      <c r="EH2" s="108" t="s">
        <v>1</v>
      </c>
      <c r="EI2" s="107" t="s">
        <v>2</v>
      </c>
      <c r="EJ2" s="108" t="s">
        <v>3</v>
      </c>
      <c r="EK2" s="107"/>
      <c r="EL2" s="107"/>
      <c r="EM2" s="107"/>
      <c r="EN2" s="107"/>
      <c r="EO2" s="107"/>
      <c r="EP2" s="108"/>
      <c r="EQ2" s="108" t="s">
        <v>4</v>
      </c>
      <c r="ER2" s="108" t="s">
        <v>5</v>
      </c>
      <c r="ES2" s="108">
        <v>20</v>
      </c>
      <c r="ET2" s="108"/>
    </row>
    <row r="3" spans="3:150" ht="13">
      <c r="EG3" s="107"/>
      <c r="EH3" s="108" t="s">
        <v>6</v>
      </c>
      <c r="EI3" s="107"/>
      <c r="EJ3" s="108" t="s">
        <v>7</v>
      </c>
      <c r="EK3" s="107"/>
      <c r="EL3" s="107"/>
      <c r="EM3" s="107"/>
      <c r="EN3" s="107"/>
      <c r="EO3" s="107"/>
      <c r="EP3" s="108"/>
      <c r="EQ3" s="108" t="s">
        <v>8</v>
      </c>
      <c r="ER3" s="108" t="s">
        <v>9</v>
      </c>
      <c r="ES3" s="108">
        <v>180</v>
      </c>
      <c r="ET3" s="110"/>
    </row>
    <row r="4" spans="3:150" ht="13">
      <c r="EG4" s="107"/>
      <c r="EH4" s="108" t="s">
        <v>10</v>
      </c>
      <c r="EI4" s="107"/>
      <c r="EJ4" s="107"/>
      <c r="EK4" s="107"/>
      <c r="EL4" s="107"/>
      <c r="EM4" s="107"/>
      <c r="EN4" s="107"/>
      <c r="EO4" s="107"/>
      <c r="EP4" s="108"/>
      <c r="EQ4" s="108" t="s">
        <v>11</v>
      </c>
      <c r="ER4" s="108" t="s">
        <v>12</v>
      </c>
      <c r="ES4" s="108">
        <v>275</v>
      </c>
      <c r="ET4" s="110"/>
    </row>
    <row r="5" spans="3:150" ht="13">
      <c r="EG5" s="107"/>
      <c r="EH5" s="108" t="s">
        <v>13</v>
      </c>
      <c r="EI5" s="107"/>
      <c r="EJ5" s="107"/>
      <c r="EK5" s="107"/>
      <c r="EL5" s="107"/>
      <c r="EM5" s="107"/>
      <c r="EN5" s="107"/>
      <c r="EO5" s="107"/>
      <c r="EP5" s="108"/>
      <c r="EQ5" s="108" t="s">
        <v>14</v>
      </c>
      <c r="ER5" s="108" t="s">
        <v>15</v>
      </c>
      <c r="ES5" s="108">
        <v>360</v>
      </c>
      <c r="ET5" s="110"/>
    </row>
    <row r="6" spans="3:150" ht="13">
      <c r="EG6" s="107"/>
      <c r="EH6" s="107"/>
      <c r="EI6" s="107"/>
      <c r="EJ6" s="107"/>
      <c r="EK6" s="107"/>
      <c r="EL6" s="107"/>
      <c r="EM6" s="107"/>
      <c r="EN6" s="108" t="s">
        <v>16</v>
      </c>
      <c r="EO6" s="107"/>
      <c r="EP6" s="108"/>
      <c r="EQ6" s="108" t="s">
        <v>17</v>
      </c>
      <c r="ER6" s="108" t="s">
        <v>18</v>
      </c>
      <c r="ES6" s="108">
        <v>530</v>
      </c>
      <c r="ET6" s="110"/>
    </row>
    <row r="7" spans="3:150" ht="13">
      <c r="EG7" s="107"/>
      <c r="EH7" s="107" t="s">
        <v>19</v>
      </c>
      <c r="EI7" s="107"/>
      <c r="EJ7" s="107"/>
      <c r="EK7" s="107"/>
      <c r="EL7" s="107"/>
      <c r="EM7" s="107"/>
      <c r="EN7" s="108" t="s">
        <v>20</v>
      </c>
      <c r="EO7" s="107"/>
      <c r="EP7" s="108"/>
      <c r="EQ7" s="108" t="s">
        <v>21</v>
      </c>
      <c r="ER7" s="108" t="s">
        <v>22</v>
      </c>
      <c r="ES7" s="108">
        <v>820</v>
      </c>
      <c r="ET7" s="110"/>
    </row>
    <row r="8" spans="3:150" ht="13">
      <c r="EG8" s="107"/>
      <c r="EH8" s="107"/>
      <c r="EI8" s="107"/>
      <c r="EJ8" s="107"/>
      <c r="EK8" s="107"/>
      <c r="EL8" s="107"/>
      <c r="EM8" s="107"/>
      <c r="EN8" s="108" t="s">
        <v>23</v>
      </c>
      <c r="EO8" s="107"/>
      <c r="EP8" s="108"/>
      <c r="EQ8" s="108"/>
      <c r="ER8" s="108"/>
      <c r="ES8" s="108"/>
      <c r="ET8" s="110"/>
    </row>
    <row r="9" spans="3:150">
      <c r="EG9" s="107"/>
      <c r="EH9" s="107"/>
      <c r="EI9" s="107"/>
      <c r="EJ9" s="107" t="s">
        <v>24</v>
      </c>
      <c r="EK9" s="107" t="s">
        <v>25</v>
      </c>
      <c r="EL9" s="107" t="s">
        <v>26</v>
      </c>
      <c r="EM9" s="107" t="s">
        <v>27</v>
      </c>
      <c r="EN9" s="107"/>
      <c r="EO9" s="107"/>
      <c r="EP9" s="109"/>
      <c r="EQ9" s="109"/>
      <c r="ER9" s="109"/>
      <c r="ES9" s="109"/>
    </row>
    <row r="10" spans="3:150" ht="13">
      <c r="EG10" s="107"/>
      <c r="EH10" s="108" t="s">
        <v>28</v>
      </c>
      <c r="EI10" s="108" t="s">
        <v>29</v>
      </c>
      <c r="EJ10" s="107">
        <v>294</v>
      </c>
      <c r="EK10" s="107">
        <v>241</v>
      </c>
      <c r="EL10" s="107">
        <v>190</v>
      </c>
      <c r="EM10" s="107">
        <v>157</v>
      </c>
      <c r="EN10" s="108" t="s">
        <v>30</v>
      </c>
      <c r="EO10" s="107" t="s">
        <v>31</v>
      </c>
      <c r="EP10" s="109"/>
      <c r="EQ10" s="109"/>
      <c r="ER10" s="109"/>
      <c r="ES10" s="109"/>
    </row>
    <row r="11" spans="3:150" ht="13">
      <c r="EG11" s="107"/>
      <c r="EH11" s="108" t="s">
        <v>32</v>
      </c>
      <c r="EI11" s="108" t="s">
        <v>33</v>
      </c>
      <c r="EJ11" s="107">
        <v>294</v>
      </c>
      <c r="EK11" s="107">
        <v>241</v>
      </c>
      <c r="EL11" s="107">
        <v>190</v>
      </c>
      <c r="EM11" s="107">
        <v>157</v>
      </c>
      <c r="EN11" s="108"/>
      <c r="EO11" s="107"/>
      <c r="EP11" s="109"/>
      <c r="EQ11" s="109"/>
      <c r="ER11" s="109"/>
      <c r="ES11" s="109"/>
    </row>
    <row r="12" spans="3:150" ht="13">
      <c r="EG12" s="107"/>
      <c r="EH12" s="108" t="s">
        <v>34</v>
      </c>
      <c r="EI12" s="108" t="s">
        <v>35</v>
      </c>
      <c r="EJ12" s="107">
        <v>294</v>
      </c>
      <c r="EK12" s="107">
        <v>241</v>
      </c>
      <c r="EL12" s="107">
        <v>190</v>
      </c>
      <c r="EM12" s="107">
        <v>157</v>
      </c>
      <c r="EN12" s="108" t="s">
        <v>36</v>
      </c>
      <c r="EO12" s="107" t="s">
        <v>37</v>
      </c>
      <c r="EP12" s="109"/>
      <c r="EQ12" s="109"/>
      <c r="ER12" s="109"/>
      <c r="ES12" s="109"/>
    </row>
    <row r="13" spans="3:150" ht="15.5">
      <c r="D13" s="56"/>
      <c r="E13" s="56"/>
      <c r="F13" s="56"/>
      <c r="G13" s="56"/>
      <c r="H13" s="56"/>
      <c r="I13" s="56"/>
      <c r="J13" s="92"/>
      <c r="EG13" s="107"/>
      <c r="EH13" s="108" t="s">
        <v>38</v>
      </c>
      <c r="EI13" s="108" t="s">
        <v>39</v>
      </c>
      <c r="EJ13" s="107">
        <v>280</v>
      </c>
      <c r="EK13" s="107">
        <v>214</v>
      </c>
      <c r="EL13" s="107">
        <v>162</v>
      </c>
      <c r="EM13" s="107">
        <v>131</v>
      </c>
      <c r="EN13" s="108" t="s">
        <v>40</v>
      </c>
      <c r="EO13" s="107" t="s">
        <v>41</v>
      </c>
      <c r="EP13" s="109"/>
      <c r="EQ13" s="109"/>
      <c r="ER13" s="109"/>
      <c r="ES13" s="109"/>
    </row>
    <row r="14" spans="3:150" ht="97.9" customHeight="1">
      <c r="C14" s="57" t="s">
        <v>42</v>
      </c>
      <c r="D14" s="58" t="s">
        <v>43</v>
      </c>
      <c r="E14" s="59"/>
      <c r="F14" s="59"/>
      <c r="G14" s="60"/>
      <c r="H14" s="61" t="s">
        <v>44</v>
      </c>
      <c r="I14" s="93"/>
      <c r="J14" s="93"/>
      <c r="K14" s="93"/>
      <c r="L14" s="93"/>
      <c r="M14" s="94"/>
      <c r="EG14" s="107"/>
      <c r="EH14" s="108" t="s">
        <v>45</v>
      </c>
      <c r="EI14" s="108" t="s">
        <v>46</v>
      </c>
      <c r="EJ14" s="107">
        <v>164</v>
      </c>
      <c r="EK14" s="107">
        <v>137</v>
      </c>
      <c r="EL14" s="107">
        <v>102</v>
      </c>
      <c r="EM14" s="107">
        <v>78</v>
      </c>
      <c r="EN14" s="108" t="s">
        <v>47</v>
      </c>
      <c r="EO14" s="107" t="s">
        <v>48</v>
      </c>
      <c r="EP14" s="109"/>
      <c r="EQ14" s="109"/>
      <c r="ER14" s="109"/>
      <c r="ES14" s="109"/>
    </row>
    <row r="15" spans="3:150" ht="51.65" customHeight="1">
      <c r="C15" s="62" t="s">
        <v>49</v>
      </c>
      <c r="D15" s="63">
        <v>24</v>
      </c>
      <c r="E15" s="64"/>
      <c r="F15" s="64"/>
      <c r="G15" s="65"/>
      <c r="H15" s="66"/>
      <c r="I15" s="95"/>
      <c r="J15" s="95"/>
      <c r="K15" s="95"/>
      <c r="L15" s="95"/>
      <c r="M15" s="96"/>
      <c r="EG15" s="107"/>
      <c r="EH15" s="108" t="s">
        <v>50</v>
      </c>
      <c r="EI15" s="108" t="s">
        <v>51</v>
      </c>
      <c r="EJ15" s="107">
        <v>164</v>
      </c>
      <c r="EK15" s="107">
        <v>137</v>
      </c>
      <c r="EL15" s="107">
        <v>102</v>
      </c>
      <c r="EM15" s="107">
        <v>78</v>
      </c>
      <c r="EN15" s="108" t="s">
        <v>52</v>
      </c>
      <c r="EO15" s="107" t="s">
        <v>53</v>
      </c>
      <c r="EP15" s="109"/>
      <c r="EQ15" s="109"/>
      <c r="ER15" s="109"/>
      <c r="ES15" s="109"/>
    </row>
    <row r="16" spans="3:150" ht="13">
      <c r="EG16" s="107"/>
      <c r="EH16" s="108" t="s">
        <v>54</v>
      </c>
      <c r="EI16" s="108" t="s">
        <v>55</v>
      </c>
      <c r="EJ16" s="107">
        <v>164</v>
      </c>
      <c r="EK16" s="107">
        <v>137</v>
      </c>
      <c r="EL16" s="107">
        <v>102</v>
      </c>
      <c r="EM16" s="107">
        <v>78</v>
      </c>
      <c r="EN16" s="108" t="s">
        <v>56</v>
      </c>
      <c r="EO16" s="107" t="s">
        <v>57</v>
      </c>
      <c r="EP16" s="109"/>
      <c r="EQ16" s="109"/>
      <c r="ER16" s="109"/>
      <c r="ES16" s="109"/>
    </row>
    <row r="17" spans="3:149" ht="30.75" customHeight="1">
      <c r="C17" s="184" t="s">
        <v>58</v>
      </c>
      <c r="D17" s="184"/>
      <c r="EG17" s="107"/>
      <c r="EH17" s="108" t="s">
        <v>59</v>
      </c>
      <c r="EI17" s="108" t="s">
        <v>60</v>
      </c>
      <c r="EJ17" s="107">
        <v>164</v>
      </c>
      <c r="EK17" s="107">
        <v>137</v>
      </c>
      <c r="EL17" s="107">
        <v>102</v>
      </c>
      <c r="EM17" s="107">
        <v>78</v>
      </c>
      <c r="EN17" s="108" t="s">
        <v>61</v>
      </c>
      <c r="EO17" s="107" t="s">
        <v>62</v>
      </c>
      <c r="EP17" s="109"/>
      <c r="EQ17" s="109"/>
      <c r="ER17" s="109"/>
      <c r="ES17" s="109"/>
    </row>
    <row r="18" spans="3:149" ht="13">
      <c r="EG18" s="107"/>
      <c r="EH18" s="108" t="s">
        <v>63</v>
      </c>
      <c r="EI18" s="108" t="s">
        <v>64</v>
      </c>
      <c r="EJ18" s="107">
        <v>164</v>
      </c>
      <c r="EK18" s="107">
        <v>137</v>
      </c>
      <c r="EL18" s="107">
        <v>102</v>
      </c>
      <c r="EM18" s="107">
        <v>78</v>
      </c>
      <c r="EN18" s="108" t="s">
        <v>65</v>
      </c>
      <c r="EO18" s="107" t="s">
        <v>66</v>
      </c>
      <c r="EP18" s="109"/>
      <c r="EQ18" s="109"/>
      <c r="ER18" s="109"/>
      <c r="ES18" s="109"/>
    </row>
    <row r="19" spans="3:149" ht="56">
      <c r="C19" s="67" t="s">
        <v>67</v>
      </c>
      <c r="D19" s="68" t="s">
        <v>68</v>
      </c>
      <c r="E19" s="69" t="s">
        <v>19</v>
      </c>
      <c r="F19" s="69" t="s">
        <v>69</v>
      </c>
      <c r="G19" s="69" t="s">
        <v>70</v>
      </c>
      <c r="H19" s="70" t="s">
        <v>71</v>
      </c>
      <c r="EG19" s="107"/>
      <c r="EH19" s="108" t="s">
        <v>72</v>
      </c>
      <c r="EI19" s="108" t="s">
        <v>73</v>
      </c>
      <c r="EJ19" s="107">
        <v>164</v>
      </c>
      <c r="EK19" s="107">
        <v>137</v>
      </c>
      <c r="EL19" s="107">
        <v>102</v>
      </c>
      <c r="EM19" s="107">
        <v>78</v>
      </c>
      <c r="EN19" s="107" t="s">
        <v>74</v>
      </c>
      <c r="EO19" s="107" t="s">
        <v>75</v>
      </c>
      <c r="EP19" s="109"/>
      <c r="EQ19" s="109"/>
      <c r="ER19" s="109"/>
      <c r="ES19" s="109"/>
    </row>
    <row r="20" spans="3:149" ht="13">
      <c r="C20" s="71" t="s">
        <v>76</v>
      </c>
      <c r="D20" s="72" t="s">
        <v>77</v>
      </c>
      <c r="E20" s="73" t="s">
        <v>78</v>
      </c>
      <c r="F20" s="73" t="s">
        <v>79</v>
      </c>
      <c r="G20" s="73" t="s">
        <v>20</v>
      </c>
      <c r="H20" s="74">
        <f>IF(G20="Project Promoter",$D$15*500,IF(G20="Partner",$D$15*250," "))</f>
        <v>12000</v>
      </c>
      <c r="EG20" s="107"/>
      <c r="EH20" s="108" t="s">
        <v>80</v>
      </c>
      <c r="EI20" s="108" t="s">
        <v>81</v>
      </c>
      <c r="EJ20" s="107">
        <v>88</v>
      </c>
      <c r="EK20" s="107">
        <v>74</v>
      </c>
      <c r="EL20" s="107">
        <v>55</v>
      </c>
      <c r="EM20" s="107">
        <v>39</v>
      </c>
      <c r="EN20" s="107" t="s">
        <v>82</v>
      </c>
      <c r="EO20" s="107" t="s">
        <v>83</v>
      </c>
      <c r="EP20" s="109"/>
      <c r="EQ20" s="109"/>
      <c r="ER20" s="109"/>
      <c r="ES20" s="109"/>
    </row>
    <row r="21" spans="3:149" ht="13">
      <c r="C21" s="71" t="s">
        <v>84</v>
      </c>
      <c r="D21" s="72"/>
      <c r="E21" s="73" t="s">
        <v>35</v>
      </c>
      <c r="F21" s="73" t="s">
        <v>85</v>
      </c>
      <c r="G21" s="73" t="s">
        <v>23</v>
      </c>
      <c r="H21" s="74">
        <f t="shared" ref="H21:H24" si="0">IF(G21="Project Promoter",$D$15*500,IF(G21="Partner",$D$15*250," "))</f>
        <v>6000</v>
      </c>
      <c r="EG21" s="107"/>
      <c r="EH21" s="108" t="s">
        <v>86</v>
      </c>
      <c r="EI21" s="108" t="s">
        <v>87</v>
      </c>
      <c r="EJ21" s="107">
        <v>88</v>
      </c>
      <c r="EK21" s="107">
        <v>74</v>
      </c>
      <c r="EL21" s="107">
        <v>55</v>
      </c>
      <c r="EM21" s="107">
        <v>39</v>
      </c>
      <c r="EN21" s="107"/>
      <c r="EO21" s="107"/>
      <c r="EP21" s="109"/>
      <c r="EQ21" s="109"/>
      <c r="ER21" s="109"/>
      <c r="ES21" s="109"/>
    </row>
    <row r="22" spans="3:149" ht="13">
      <c r="C22" s="71"/>
      <c r="D22" s="72"/>
      <c r="E22" s="73"/>
      <c r="F22" s="73"/>
      <c r="G22" s="73"/>
      <c r="H22" s="74" t="str">
        <f t="shared" si="0"/>
        <v xml:space="preserve"> </v>
      </c>
      <c r="EG22" s="107"/>
      <c r="EH22" s="108" t="s">
        <v>88</v>
      </c>
      <c r="EI22" s="108" t="s">
        <v>89</v>
      </c>
      <c r="EJ22" s="107">
        <v>88</v>
      </c>
      <c r="EK22" s="107">
        <v>74</v>
      </c>
      <c r="EL22" s="107">
        <v>55</v>
      </c>
      <c r="EM22" s="107">
        <v>39</v>
      </c>
      <c r="EN22" s="107"/>
      <c r="EO22" s="107"/>
      <c r="EP22" s="109"/>
      <c r="EQ22" s="109"/>
      <c r="ER22" s="109"/>
      <c r="ES22" s="109"/>
    </row>
    <row r="23" spans="3:149" ht="13">
      <c r="C23" s="71"/>
      <c r="D23" s="72"/>
      <c r="E23" s="73"/>
      <c r="F23" s="73"/>
      <c r="G23" s="73"/>
      <c r="H23" s="74" t="str">
        <f t="shared" si="0"/>
        <v xml:space="preserve"> </v>
      </c>
      <c r="EG23" s="107"/>
      <c r="EH23" s="108" t="s">
        <v>90</v>
      </c>
      <c r="EI23" s="108" t="s">
        <v>91</v>
      </c>
      <c r="EJ23" s="107">
        <v>88</v>
      </c>
      <c r="EK23" s="107">
        <v>74</v>
      </c>
      <c r="EL23" s="107">
        <v>55</v>
      </c>
      <c r="EM23" s="107">
        <v>39</v>
      </c>
      <c r="EN23" s="107"/>
      <c r="EO23" s="107"/>
      <c r="EP23" s="109"/>
      <c r="EQ23" s="109"/>
      <c r="ER23" s="109"/>
      <c r="ES23" s="109"/>
    </row>
    <row r="24" spans="3:149">
      <c r="C24" s="71"/>
      <c r="D24" s="72"/>
      <c r="E24" s="73"/>
      <c r="F24" s="73"/>
      <c r="G24" s="73"/>
      <c r="H24" s="74" t="str">
        <f t="shared" si="0"/>
        <v xml:space="preserve"> </v>
      </c>
      <c r="EG24" s="107"/>
      <c r="EH24" s="109"/>
      <c r="EI24" s="109"/>
      <c r="EJ24" s="109"/>
      <c r="EK24" s="109"/>
      <c r="EL24" s="109"/>
      <c r="EM24" s="109"/>
      <c r="EN24" s="107"/>
      <c r="EO24" s="107"/>
      <c r="EP24" s="109"/>
      <c r="EQ24" s="109"/>
      <c r="ER24" s="109"/>
      <c r="ES24" s="109"/>
    </row>
    <row r="25" spans="3:149" ht="14">
      <c r="C25" s="75"/>
      <c r="D25" s="76"/>
      <c r="E25" s="76"/>
      <c r="F25" s="76"/>
      <c r="G25" s="76"/>
      <c r="H25" s="77">
        <f>SUM(H20:H24)</f>
        <v>18000</v>
      </c>
      <c r="EG25" s="109"/>
      <c r="EH25" s="107"/>
      <c r="EI25" s="107"/>
      <c r="EJ25" s="107"/>
      <c r="EK25" s="107"/>
      <c r="EL25" s="107"/>
      <c r="EM25" s="107"/>
      <c r="EN25" s="107"/>
      <c r="EO25" s="109"/>
      <c r="EP25" s="109"/>
      <c r="EQ25" s="109"/>
      <c r="ER25" s="109"/>
      <c r="ES25" s="109"/>
    </row>
    <row r="26" spans="3:149">
      <c r="EG26" s="109"/>
      <c r="EH26" s="107"/>
      <c r="EI26" s="107"/>
      <c r="EJ26" s="107"/>
      <c r="EK26" s="107"/>
      <c r="EL26" s="107"/>
      <c r="EM26" s="107"/>
      <c r="EN26" s="107"/>
      <c r="EO26" s="109"/>
      <c r="EP26" s="109"/>
      <c r="EQ26" s="109"/>
      <c r="ER26" s="109"/>
      <c r="ES26" s="109"/>
    </row>
    <row r="27" spans="3:149" ht="18">
      <c r="C27" s="201" t="s">
        <v>559</v>
      </c>
      <c r="D27" s="202">
        <v>12000</v>
      </c>
      <c r="EG27" s="109"/>
      <c r="EH27" s="107"/>
      <c r="EI27" s="107"/>
      <c r="EJ27" s="107"/>
      <c r="EK27" s="107"/>
      <c r="EL27" s="107"/>
      <c r="EM27" s="107"/>
      <c r="EN27" s="107"/>
      <c r="EO27" s="109"/>
      <c r="EP27" s="109"/>
      <c r="EQ27" s="109"/>
      <c r="ER27" s="109"/>
      <c r="ES27" s="109"/>
    </row>
    <row r="28" spans="3:149" ht="18">
      <c r="C28" s="201" t="s">
        <v>558</v>
      </c>
      <c r="D28" s="203">
        <v>6000</v>
      </c>
      <c r="EH28" s="32"/>
      <c r="EI28" s="32"/>
      <c r="EJ28" s="32"/>
      <c r="EK28" s="32"/>
      <c r="EL28" s="32"/>
      <c r="EM28" s="32"/>
      <c r="EN28" s="32"/>
    </row>
    <row r="29" spans="3:149" ht="18">
      <c r="C29" s="204"/>
      <c r="D29" s="205"/>
      <c r="EH29" s="32"/>
      <c r="EI29" s="32"/>
      <c r="EJ29" s="32"/>
      <c r="EK29" s="32"/>
      <c r="EL29" s="32"/>
      <c r="EM29" s="32"/>
      <c r="EN29" s="32"/>
    </row>
    <row r="30" spans="3:149" ht="35.25" customHeight="1">
      <c r="C30" s="207" t="s">
        <v>92</v>
      </c>
      <c r="D30" s="207"/>
      <c r="EH30" s="32"/>
      <c r="EI30" s="32"/>
      <c r="EJ30" s="32"/>
      <c r="EK30" s="32"/>
      <c r="EL30" s="32"/>
      <c r="EM30" s="32"/>
      <c r="EN30" s="32"/>
    </row>
    <row r="31" spans="3:149" ht="14">
      <c r="C31" s="78"/>
      <c r="EH31" s="32"/>
      <c r="EI31" s="32"/>
      <c r="EJ31" s="32"/>
      <c r="EK31" s="32"/>
      <c r="EL31" s="32"/>
      <c r="EM31" s="32"/>
      <c r="EN31" s="32"/>
    </row>
    <row r="32" spans="3:149" ht="14">
      <c r="C32" s="78"/>
      <c r="EH32" s="32"/>
      <c r="EI32" s="32"/>
      <c r="EJ32" s="32"/>
      <c r="EK32" s="32"/>
      <c r="EL32" s="32"/>
      <c r="EM32" s="32"/>
      <c r="EN32" s="32"/>
    </row>
    <row r="33" spans="3:14" ht="36" customHeight="1">
      <c r="C33" s="208" t="s">
        <v>560</v>
      </c>
      <c r="D33" s="208"/>
      <c r="E33" s="79"/>
    </row>
    <row r="35" spans="3:14" ht="13" thickBot="1"/>
    <row r="36" spans="3:14" ht="112">
      <c r="C36" s="80" t="s">
        <v>93</v>
      </c>
      <c r="D36" s="68" t="s">
        <v>94</v>
      </c>
      <c r="E36" s="68" t="s">
        <v>95</v>
      </c>
      <c r="F36" s="68" t="s">
        <v>96</v>
      </c>
      <c r="G36" s="68" t="s">
        <v>97</v>
      </c>
      <c r="H36" s="68" t="s">
        <v>98</v>
      </c>
      <c r="I36" s="68" t="s">
        <v>99</v>
      </c>
      <c r="J36" s="68" t="s">
        <v>100</v>
      </c>
      <c r="K36" s="68" t="s">
        <v>101</v>
      </c>
      <c r="L36" s="68" t="s">
        <v>102</v>
      </c>
      <c r="M36" s="97" t="s">
        <v>103</v>
      </c>
      <c r="N36" s="198" t="s">
        <v>557</v>
      </c>
    </row>
    <row r="37" spans="3:14" ht="15.5">
      <c r="C37" s="81" t="s">
        <v>76</v>
      </c>
      <c r="D37" s="82" t="s">
        <v>35</v>
      </c>
      <c r="E37" s="83" t="s">
        <v>104</v>
      </c>
      <c r="F37" s="83">
        <v>10</v>
      </c>
      <c r="G37" s="84">
        <v>7</v>
      </c>
      <c r="H37" s="83" t="s">
        <v>105</v>
      </c>
      <c r="I37" s="83" t="s">
        <v>106</v>
      </c>
      <c r="J37" s="83">
        <v>2</v>
      </c>
      <c r="K37" s="99">
        <f>IF(G37&gt;14,F37*(58*14+(G37-14)*42),F37*G37*58)</f>
        <v>4060</v>
      </c>
      <c r="L37" s="100" t="s">
        <v>15</v>
      </c>
      <c r="M37" s="101">
        <f>IF(L37="D1",$ES$2*F37,IF(L37="D2",$ES$3*F37,IF(L37="D3",$ES$4*F37,IF(L37="D4",$ES$5*F37,IF(L37="D5",$ES$6*F37,IF(L37="D6",$ES$7*F37," "))))))</f>
        <v>3600</v>
      </c>
      <c r="N37" s="199">
        <f>M37+K37</f>
        <v>7660</v>
      </c>
    </row>
    <row r="38" spans="3:14" ht="15.5">
      <c r="C38" s="81" t="s">
        <v>84</v>
      </c>
      <c r="D38" s="82" t="s">
        <v>78</v>
      </c>
      <c r="E38" s="83" t="s">
        <v>107</v>
      </c>
      <c r="F38" s="83">
        <v>10</v>
      </c>
      <c r="G38" s="84">
        <v>7</v>
      </c>
      <c r="H38" s="83" t="s">
        <v>105</v>
      </c>
      <c r="I38" s="83" t="s">
        <v>106</v>
      </c>
      <c r="J38" s="83">
        <v>2</v>
      </c>
      <c r="K38" s="99">
        <v>4060</v>
      </c>
      <c r="L38" s="100" t="s">
        <v>15</v>
      </c>
      <c r="M38" s="101">
        <f t="shared" ref="M38:M43" si="1">IF(L38="D1",$ES$2*F38,IF(L38="D2",$ES$3*F38,IF(L38="D3",$ES$4*F38,IF(L38="D4",$ES$5*F38,IF(L38="D5",$ES$6*F38,IF(L38="D6",$ES$7*F38," "))))))</f>
        <v>3600</v>
      </c>
      <c r="N38" s="199">
        <f t="shared" ref="N38:N40" si="2">M38+K38</f>
        <v>7660</v>
      </c>
    </row>
    <row r="39" spans="3:14" ht="15.5">
      <c r="C39" s="81" t="s">
        <v>84</v>
      </c>
      <c r="D39" s="82" t="s">
        <v>78</v>
      </c>
      <c r="E39" s="83" t="s">
        <v>104</v>
      </c>
      <c r="F39" s="83">
        <v>10</v>
      </c>
      <c r="G39" s="84">
        <v>7</v>
      </c>
      <c r="H39" s="83" t="s">
        <v>105</v>
      </c>
      <c r="I39" s="83" t="s">
        <v>106</v>
      </c>
      <c r="J39" s="83">
        <v>2</v>
      </c>
      <c r="K39" s="99">
        <f t="shared" ref="K39:K43" si="3">IF(G39&gt;14,F39*(58*14+(G39-14)*42),F39*G39*58)</f>
        <v>4060</v>
      </c>
      <c r="L39" s="100" t="s">
        <v>15</v>
      </c>
      <c r="M39" s="101">
        <f t="shared" si="1"/>
        <v>3600</v>
      </c>
      <c r="N39" s="199">
        <f t="shared" si="2"/>
        <v>7660</v>
      </c>
    </row>
    <row r="40" spans="3:14" ht="15.5">
      <c r="C40" s="81" t="s">
        <v>76</v>
      </c>
      <c r="D40" s="82" t="s">
        <v>35</v>
      </c>
      <c r="E40" s="83" t="s">
        <v>107</v>
      </c>
      <c r="F40" s="83">
        <v>10</v>
      </c>
      <c r="G40" s="84">
        <v>7</v>
      </c>
      <c r="H40" s="83" t="s">
        <v>105</v>
      </c>
      <c r="I40" s="83" t="s">
        <v>106</v>
      </c>
      <c r="J40" s="83">
        <v>2</v>
      </c>
      <c r="K40" s="99">
        <f t="shared" si="3"/>
        <v>4060</v>
      </c>
      <c r="L40" s="100" t="s">
        <v>15</v>
      </c>
      <c r="M40" s="101">
        <f t="shared" si="1"/>
        <v>3600</v>
      </c>
      <c r="N40" s="199">
        <f t="shared" si="2"/>
        <v>7660</v>
      </c>
    </row>
    <row r="41" spans="3:14" ht="14">
      <c r="C41" s="81"/>
      <c r="D41" s="83"/>
      <c r="E41" s="83"/>
      <c r="F41" s="83"/>
      <c r="G41" s="84"/>
      <c r="H41" s="83"/>
      <c r="I41" s="83"/>
      <c r="J41" s="83"/>
      <c r="K41" s="99">
        <f t="shared" si="3"/>
        <v>0</v>
      </c>
      <c r="L41" s="83"/>
      <c r="M41" s="101" t="str">
        <f t="shared" si="1"/>
        <v xml:space="preserve"> </v>
      </c>
    </row>
    <row r="42" spans="3:14" ht="14">
      <c r="C42" s="81"/>
      <c r="D42" s="83"/>
      <c r="E42" s="83"/>
      <c r="F42" s="83"/>
      <c r="G42" s="84"/>
      <c r="H42" s="83"/>
      <c r="I42" s="83"/>
      <c r="J42" s="83"/>
      <c r="K42" s="99">
        <f t="shared" si="3"/>
        <v>0</v>
      </c>
      <c r="L42" s="83"/>
      <c r="M42" s="101" t="str">
        <f t="shared" si="1"/>
        <v xml:space="preserve"> </v>
      </c>
    </row>
    <row r="43" spans="3:14" ht="14">
      <c r="C43" s="81"/>
      <c r="D43" s="83"/>
      <c r="E43" s="83"/>
      <c r="F43" s="83"/>
      <c r="G43" s="84"/>
      <c r="H43" s="83"/>
      <c r="I43" s="83"/>
      <c r="J43" s="83"/>
      <c r="K43" s="99">
        <f t="shared" si="3"/>
        <v>0</v>
      </c>
      <c r="L43" s="83"/>
      <c r="M43" s="101" t="str">
        <f t="shared" si="1"/>
        <v xml:space="preserve"> </v>
      </c>
      <c r="N43" s="102"/>
    </row>
    <row r="44" spans="3:14" ht="14.5" thickBot="1">
      <c r="C44" s="75"/>
      <c r="D44" s="76"/>
      <c r="E44" s="76"/>
      <c r="F44" s="85">
        <f>SUM(F37:F43)</f>
        <v>40</v>
      </c>
      <c r="G44" s="85">
        <f>SUM(G37:G43)</f>
        <v>28</v>
      </c>
      <c r="H44" s="76"/>
      <c r="I44" s="76"/>
      <c r="J44" s="76"/>
      <c r="K44" s="103">
        <f>SUM(K37:K43)</f>
        <v>16240</v>
      </c>
      <c r="L44" s="76"/>
      <c r="M44" s="77">
        <f>SUM(M37:M43)</f>
        <v>14400</v>
      </c>
    </row>
    <row r="45" spans="3:14" ht="18">
      <c r="C45" s="201" t="s">
        <v>559</v>
      </c>
      <c r="D45" s="202">
        <f>K37+M37+K40+M40</f>
        <v>15320</v>
      </c>
    </row>
    <row r="46" spans="3:14" ht="18">
      <c r="C46" s="201" t="s">
        <v>558</v>
      </c>
      <c r="D46" s="203">
        <f>K38+M38+K39+M39</f>
        <v>15320</v>
      </c>
    </row>
    <row r="48" spans="3:14" ht="34" customHeight="1">
      <c r="C48" s="209" t="s">
        <v>561</v>
      </c>
      <c r="D48" s="209"/>
      <c r="E48" s="209"/>
      <c r="N48" s="102"/>
    </row>
    <row r="49" spans="3:14" ht="13">
      <c r="D49" s="38"/>
    </row>
    <row r="50" spans="3:14" ht="13" thickBot="1"/>
    <row r="51" spans="3:14" ht="112">
      <c r="C51" s="80" t="s">
        <v>93</v>
      </c>
      <c r="D51" s="68" t="s">
        <v>94</v>
      </c>
      <c r="E51" s="68" t="s">
        <v>95</v>
      </c>
      <c r="F51" s="68" t="s">
        <v>96</v>
      </c>
      <c r="G51" s="68" t="s">
        <v>108</v>
      </c>
      <c r="H51" s="68" t="s">
        <v>109</v>
      </c>
      <c r="I51" s="68" t="s">
        <v>110</v>
      </c>
      <c r="J51" s="68" t="s">
        <v>111</v>
      </c>
      <c r="K51" s="68" t="s">
        <v>101</v>
      </c>
      <c r="L51" s="68" t="s">
        <v>102</v>
      </c>
      <c r="M51" s="97" t="s">
        <v>103</v>
      </c>
      <c r="N51" s="98"/>
    </row>
    <row r="52" spans="3:14" ht="14">
      <c r="C52" s="81" t="s">
        <v>76</v>
      </c>
      <c r="D52" s="83" t="s">
        <v>35</v>
      </c>
      <c r="E52" s="86" t="s">
        <v>112</v>
      </c>
      <c r="F52" s="83">
        <v>5</v>
      </c>
      <c r="G52" s="84">
        <v>7</v>
      </c>
      <c r="H52" s="83" t="s">
        <v>105</v>
      </c>
      <c r="I52" s="83" t="s">
        <v>106</v>
      </c>
      <c r="J52" s="83">
        <v>2</v>
      </c>
      <c r="K52" s="99">
        <f>IF(G52&gt;14,F52*(106*14+(G52-14)*74),F52*G52*106)</f>
        <v>3710</v>
      </c>
      <c r="L52" s="100" t="s">
        <v>15</v>
      </c>
      <c r="M52" s="101">
        <f>IF(L52="D1",INFO!$D$3*F52,IF(L52="D2",INFO!$D$4*F52,IF(L52="D3",INFO!$D$5*F52,IF(L52="D4",INFO!$D$6*F52,IF(L52="D5",INFO!$D$7*F52,IF(L52="D6",INFO!$D$8*F52," "))))))</f>
        <v>1800</v>
      </c>
    </row>
    <row r="53" spans="3:14" ht="14">
      <c r="C53" s="81" t="s">
        <v>84</v>
      </c>
      <c r="D53" s="83" t="s">
        <v>78</v>
      </c>
      <c r="E53" s="86" t="s">
        <v>112</v>
      </c>
      <c r="F53" s="83">
        <v>5</v>
      </c>
      <c r="G53" s="84">
        <v>7</v>
      </c>
      <c r="H53" s="83" t="s">
        <v>105</v>
      </c>
      <c r="I53" s="83" t="s">
        <v>106</v>
      </c>
      <c r="J53" s="83">
        <v>2</v>
      </c>
      <c r="K53" s="99">
        <f t="shared" ref="K53:K59" si="4">IF(G53&gt;14,F53*(106*14+(G53-14)*74),F53*G53*106)</f>
        <v>3710</v>
      </c>
      <c r="L53" s="100" t="s">
        <v>15</v>
      </c>
      <c r="M53" s="101">
        <f>IF(L53="D1",INFO!$D$3*F53,IF(L53="D2",INFO!$D$4*F53,IF(L53="D3",INFO!$D$5*F53,IF(L53="D4",INFO!$D$6*F53,IF(L53="D5",INFO!$D$7*F53,IF(L53="D6",INFO!$D$8*F53," "))))))</f>
        <v>1800</v>
      </c>
    </row>
    <row r="54" spans="3:14" ht="14">
      <c r="C54" s="81" t="s">
        <v>84</v>
      </c>
      <c r="D54" s="83" t="s">
        <v>78</v>
      </c>
      <c r="E54" s="86" t="s">
        <v>113</v>
      </c>
      <c r="F54" s="83">
        <v>2</v>
      </c>
      <c r="G54" s="84">
        <v>4</v>
      </c>
      <c r="H54" s="83" t="s">
        <v>105</v>
      </c>
      <c r="I54" s="83" t="s">
        <v>106</v>
      </c>
      <c r="J54" s="83">
        <v>2</v>
      </c>
      <c r="K54" s="99">
        <f t="shared" si="4"/>
        <v>848</v>
      </c>
      <c r="L54" s="100" t="s">
        <v>15</v>
      </c>
      <c r="M54" s="101">
        <f>IF(L54="D1",INFO!$D$3*F54,IF(L54="D2",INFO!$D$4*F54,IF(L54="D3",INFO!$D$5*F54,IF(L54="D4",INFO!$D$6*F54,IF(L54="D5",INFO!$D$7*F54,IF(L54="D6",INFO!$D$8*F54," "))))))</f>
        <v>720</v>
      </c>
    </row>
    <row r="55" spans="3:14" ht="14">
      <c r="C55" s="81" t="s">
        <v>76</v>
      </c>
      <c r="D55" s="83" t="s">
        <v>35</v>
      </c>
      <c r="E55" s="86" t="s">
        <v>114</v>
      </c>
      <c r="F55" s="83">
        <v>5</v>
      </c>
      <c r="G55" s="84">
        <v>7</v>
      </c>
      <c r="H55" s="83" t="s">
        <v>105</v>
      </c>
      <c r="I55" s="83" t="s">
        <v>106</v>
      </c>
      <c r="J55" s="83">
        <v>2</v>
      </c>
      <c r="K55" s="99">
        <f t="shared" si="4"/>
        <v>3710</v>
      </c>
      <c r="L55" s="100" t="s">
        <v>15</v>
      </c>
      <c r="M55" s="101">
        <f>IF(L55="D1",INFO!$D$3*F55,IF(L55="D2",INFO!$D$4*F55,IF(L55="D3",INFO!$D$5*F55,IF(L55="D4",INFO!$D$6*F55,IF(L55="D5",INFO!$D$7*F55,IF(L55="D6",INFO!$D$8*F55," "))))))</f>
        <v>1800</v>
      </c>
    </row>
    <row r="56" spans="3:14" ht="14">
      <c r="C56" s="81" t="s">
        <v>84</v>
      </c>
      <c r="D56" s="83" t="s">
        <v>78</v>
      </c>
      <c r="E56" s="86" t="s">
        <v>114</v>
      </c>
      <c r="F56" s="83">
        <v>5</v>
      </c>
      <c r="G56" s="84">
        <v>7</v>
      </c>
      <c r="H56" s="83" t="s">
        <v>105</v>
      </c>
      <c r="I56" s="83" t="s">
        <v>106</v>
      </c>
      <c r="J56" s="83">
        <v>2</v>
      </c>
      <c r="K56" s="99">
        <f t="shared" si="4"/>
        <v>3710</v>
      </c>
      <c r="L56" s="100" t="s">
        <v>15</v>
      </c>
      <c r="M56" s="101">
        <f>IF(L56="D1",INFO!$D$3*F56,IF(L56="D2",INFO!$D$4*F56,IF(L56="D3",INFO!$D$5*F56,IF(L56="D4",INFO!$D$6*F56,IF(L56="D5",INFO!$D$7*F56,IF(L56="D6",INFO!$D$8*F56," "))))))</f>
        <v>1800</v>
      </c>
    </row>
    <row r="57" spans="3:14" ht="14">
      <c r="C57" s="81"/>
      <c r="D57" s="83"/>
      <c r="E57" s="86"/>
      <c r="F57" s="83"/>
      <c r="G57" s="84"/>
      <c r="H57" s="83"/>
      <c r="I57" s="83"/>
      <c r="J57" s="83"/>
      <c r="K57" s="99">
        <f t="shared" si="4"/>
        <v>0</v>
      </c>
      <c r="L57" s="83"/>
      <c r="M57" s="101" t="str">
        <f>IF(L57="D1",INFO!$D$3*F57,IF(L57="D2",INFO!$D$4*F57,IF(L57="D3",INFO!$D$5*F57,IF(L57="D4",INFO!$D$6*F57,IF(L57="D5",INFO!$D$7*F57,IF(L57="D6",INFO!$D$8*F57," "))))))</f>
        <v xml:space="preserve"> </v>
      </c>
    </row>
    <row r="58" spans="3:14" ht="14">
      <c r="C58" s="81"/>
      <c r="D58" s="83"/>
      <c r="E58" s="86"/>
      <c r="F58" s="83"/>
      <c r="G58" s="84"/>
      <c r="H58" s="83"/>
      <c r="I58" s="83"/>
      <c r="J58" s="83"/>
      <c r="K58" s="99">
        <f t="shared" si="4"/>
        <v>0</v>
      </c>
      <c r="L58" s="83"/>
      <c r="M58" s="101" t="str">
        <f>IF(L58="D1",INFO!$D$3*F58,IF(L58="D2",INFO!$D$4*F58,IF(L58="D3",INFO!$D$5*F58,IF(L58="D4",INFO!$D$6*F58,IF(L58="D5",INFO!$D$7*F58,IF(L58="D6",INFO!$D$8*F58," "))))))</f>
        <v xml:space="preserve"> </v>
      </c>
    </row>
    <row r="59" spans="3:14" ht="14">
      <c r="C59" s="81"/>
      <c r="D59" s="83"/>
      <c r="E59" s="86"/>
      <c r="F59" s="83"/>
      <c r="G59" s="84"/>
      <c r="H59" s="83"/>
      <c r="I59" s="83"/>
      <c r="J59" s="83"/>
      <c r="K59" s="99">
        <f t="shared" si="4"/>
        <v>0</v>
      </c>
      <c r="L59" s="83"/>
      <c r="M59" s="101" t="str">
        <f>IF(L59="D1",INFO!$D$3*F59,IF(L59="D2",INFO!$D$4*F59,IF(L59="D3",INFO!$D$5*F59,IF(L59="D4",INFO!$D$6*F59,IF(L59="D5",INFO!$D$7*F59,IF(L59="D6",INFO!$D$8*F59," "))))))</f>
        <v xml:space="preserve"> </v>
      </c>
    </row>
    <row r="60" spans="3:14" ht="14">
      <c r="C60" s="75"/>
      <c r="D60" s="76"/>
      <c r="E60" s="76"/>
      <c r="F60" s="85">
        <f>SUM(F52:F59)</f>
        <v>22</v>
      </c>
      <c r="G60" s="85">
        <f>SUM(G52:G59)</f>
        <v>32</v>
      </c>
      <c r="H60" s="76"/>
      <c r="I60" s="76"/>
      <c r="J60" s="76"/>
      <c r="K60" s="103">
        <f>SUM(K52:K59)</f>
        <v>15688</v>
      </c>
      <c r="L60" s="76"/>
      <c r="M60" s="77">
        <f>SUM(M52:M59)</f>
        <v>7920</v>
      </c>
    </row>
    <row r="61" spans="3:14" ht="18">
      <c r="C61" s="201" t="s">
        <v>559</v>
      </c>
      <c r="D61" s="202">
        <v>11021</v>
      </c>
    </row>
    <row r="62" spans="3:14" ht="18">
      <c r="C62" s="201" t="s">
        <v>558</v>
      </c>
      <c r="D62" s="203">
        <v>12558</v>
      </c>
      <c r="L62" s="166"/>
      <c r="N62" s="104">
        <f>L62+D45</f>
        <v>15320</v>
      </c>
    </row>
    <row r="63" spans="3:14" ht="13">
      <c r="C63" s="200"/>
      <c r="D63" s="102"/>
      <c r="L63" s="166"/>
      <c r="N63" s="104"/>
    </row>
    <row r="64" spans="3:14" ht="13">
      <c r="C64" s="200"/>
      <c r="D64" s="102"/>
      <c r="L64" s="166"/>
      <c r="N64" s="104"/>
    </row>
    <row r="65" spans="3:14" ht="20">
      <c r="C65" s="206" t="s">
        <v>115</v>
      </c>
      <c r="D65" s="206"/>
      <c r="L65" s="102"/>
      <c r="M65" s="102"/>
      <c r="N65" s="104">
        <f>L65+D46</f>
        <v>15320</v>
      </c>
    </row>
    <row r="66" spans="3:14">
      <c r="C66" t="s">
        <v>116</v>
      </c>
      <c r="H66" s="87"/>
    </row>
    <row r="67" spans="3:14">
      <c r="H67" s="87"/>
      <c r="K67" s="102"/>
    </row>
    <row r="69" spans="3:14" ht="42">
      <c r="C69" s="88" t="s">
        <v>117</v>
      </c>
      <c r="D69" s="88" t="s">
        <v>118</v>
      </c>
      <c r="E69" s="88" t="s">
        <v>119</v>
      </c>
      <c r="F69" s="88" t="s">
        <v>120</v>
      </c>
      <c r="G69" s="88" t="s">
        <v>121</v>
      </c>
      <c r="H69" s="89" t="s">
        <v>122</v>
      </c>
      <c r="I69" s="105" t="s">
        <v>123</v>
      </c>
      <c r="J69" s="106"/>
    </row>
    <row r="70" spans="3:14" ht="14.5">
      <c r="C70" s="81" t="s">
        <v>76</v>
      </c>
      <c r="D70" s="111" t="s">
        <v>30</v>
      </c>
      <c r="E70" s="112" t="s">
        <v>25</v>
      </c>
      <c r="F70" s="112" t="s">
        <v>78</v>
      </c>
      <c r="G70" s="113">
        <v>165</v>
      </c>
      <c r="H70" s="114">
        <v>74</v>
      </c>
      <c r="I70" s="149">
        <f t="shared" ref="I70:I77" si="5">IF(H70="Select staff category",(" "),(H70*G70))</f>
        <v>12210</v>
      </c>
    </row>
    <row r="71" spans="3:14" ht="14.5">
      <c r="C71" s="81" t="s">
        <v>84</v>
      </c>
      <c r="D71" s="111" t="s">
        <v>30</v>
      </c>
      <c r="E71" s="112" t="s">
        <v>25</v>
      </c>
      <c r="F71" s="112" t="s">
        <v>35</v>
      </c>
      <c r="G71" s="115">
        <v>165</v>
      </c>
      <c r="H71" s="114">
        <f t="shared" ref="H71:H73" si="6">IF(AND(COUNTIF($EI$10:$EI$12,F71),E71=$EJ$9),294,IF(AND(COUNTIF($EI$10:$EI$12,F71),E71=$EK$9),241,IF(AND(COUNTIF($EI$10:$EI$12,F71),E71=$EL$9),190,IF(AND(COUNTIF($EI$10:$EI$12,F71),E71=$EM$9),157,IF(AND(COUNTIF($EI$13,F71),E71=$EJ$9),280,IF(AND(COUNTIF($EI$13,F71),E71=$EK$9),214,IF(AND(COUNTIF($EI$13,F71),E71=$EL$9),162,IF(AND(COUNTIF($EI$13,F71),E71=$EM$9),131,IF(AND(COUNTIF($EI$14:$EI$19,F71),E71=$EJ$9),164,IF(AND(COUNTIF($EI$14:$EI$19,F71),E71=$EK$9),137,IF(AND(COUNTIF($EI$14:$EI$19,F71),E71=$EL$9),102,IF(AND(COUNTIF($EI$14:$EI$19,F71),E71=$EM$9),78,IF(AND(COUNTIF($EI$20:$EI$23,F71),E71=$EJ$9),88,IF(AND(COUNTIF($EI$20:$EI$23,F71),E71=$EK$9),74,IF(AND(COUNTIF($EI$20:$EI$23,F71),E71=$EL$9),55,IF(AND(COUNTIF($EI$20:$EI$23,F71),E71=$EM$9),39,"Select staff category"))))))))))))))))</f>
        <v>241</v>
      </c>
      <c r="I71" s="149">
        <f t="shared" si="5"/>
        <v>39765</v>
      </c>
    </row>
    <row r="72" spans="3:14" ht="14.5">
      <c r="C72" s="81" t="s">
        <v>76</v>
      </c>
      <c r="D72" s="111" t="s">
        <v>36</v>
      </c>
      <c r="E72" s="112" t="s">
        <v>25</v>
      </c>
      <c r="F72" s="112" t="s">
        <v>78</v>
      </c>
      <c r="G72" s="73">
        <v>90</v>
      </c>
      <c r="H72" s="114">
        <v>74</v>
      </c>
      <c r="I72" s="149">
        <f t="shared" si="5"/>
        <v>6660</v>
      </c>
      <c r="J72" s="150"/>
    </row>
    <row r="73" spans="3:14" ht="14.5">
      <c r="C73" s="81" t="s">
        <v>84</v>
      </c>
      <c r="D73" s="111" t="s">
        <v>36</v>
      </c>
      <c r="E73" s="112" t="s">
        <v>25</v>
      </c>
      <c r="F73" s="112" t="s">
        <v>35</v>
      </c>
      <c r="G73" s="73">
        <v>60</v>
      </c>
      <c r="H73" s="114">
        <f t="shared" si="6"/>
        <v>241</v>
      </c>
      <c r="I73" s="149">
        <f t="shared" si="5"/>
        <v>14460</v>
      </c>
      <c r="J73" s="151"/>
      <c r="K73" s="119"/>
    </row>
    <row r="74" spans="3:14" ht="14.5">
      <c r="C74" s="81" t="s">
        <v>76</v>
      </c>
      <c r="D74" s="111" t="s">
        <v>36</v>
      </c>
      <c r="E74" s="112" t="s">
        <v>26</v>
      </c>
      <c r="F74" s="112" t="s">
        <v>78</v>
      </c>
      <c r="G74" s="73">
        <v>50</v>
      </c>
      <c r="H74" s="114">
        <v>55</v>
      </c>
      <c r="I74" s="149">
        <f t="shared" si="5"/>
        <v>2750</v>
      </c>
      <c r="J74" s="150"/>
    </row>
    <row r="75" spans="3:14" ht="14.5">
      <c r="C75" s="81" t="s">
        <v>76</v>
      </c>
      <c r="D75" s="111" t="s">
        <v>124</v>
      </c>
      <c r="E75" s="112" t="s">
        <v>25</v>
      </c>
      <c r="F75" s="112" t="s">
        <v>78</v>
      </c>
      <c r="G75" s="115">
        <v>0</v>
      </c>
      <c r="H75" s="114">
        <v>74</v>
      </c>
      <c r="I75" s="149">
        <f t="shared" si="5"/>
        <v>0</v>
      </c>
      <c r="J75" s="152"/>
    </row>
    <row r="76" spans="3:14" ht="14.5">
      <c r="C76" s="81" t="s">
        <v>84</v>
      </c>
      <c r="D76" s="111" t="s">
        <v>40</v>
      </c>
      <c r="E76" s="112" t="s">
        <v>25</v>
      </c>
      <c r="F76" s="112" t="s">
        <v>35</v>
      </c>
      <c r="G76" s="115">
        <v>0</v>
      </c>
      <c r="H76" s="114">
        <v>241</v>
      </c>
      <c r="I76" s="149">
        <f t="shared" si="5"/>
        <v>0</v>
      </c>
      <c r="J76" s="152"/>
    </row>
    <row r="77" spans="3:14" ht="14.5">
      <c r="C77" s="81" t="s">
        <v>76</v>
      </c>
      <c r="D77" s="111" t="s">
        <v>47</v>
      </c>
      <c r="E77" s="112" t="s">
        <v>25</v>
      </c>
      <c r="F77" s="112" t="s">
        <v>78</v>
      </c>
      <c r="G77" s="115">
        <v>0</v>
      </c>
      <c r="H77" s="114">
        <v>74</v>
      </c>
      <c r="I77" s="149">
        <f t="shared" si="5"/>
        <v>0</v>
      </c>
      <c r="J77" s="152"/>
    </row>
    <row r="78" spans="3:14" ht="14.5">
      <c r="C78" s="81" t="s">
        <v>84</v>
      </c>
      <c r="D78" s="111" t="s">
        <v>47</v>
      </c>
      <c r="E78" s="112" t="s">
        <v>25</v>
      </c>
      <c r="F78" s="112" t="s">
        <v>35</v>
      </c>
      <c r="G78" s="115">
        <v>0</v>
      </c>
      <c r="H78" s="114">
        <f>IF(AND(COUNTIF($EI$10:$EI$12,F78),E78=$EJ$9),294,IF(AND(COUNTIF($EI$10:$EI$12,F78),E78=$EK$9),241,IF(AND(COUNTIF($EI$10:$EI$12,F78),E78=$EL$9),190,IF(AND(COUNTIF($EI$10:$EI$12,F78),E78=$EM$9),157,IF(AND(COUNTIF($EI$13,F78),E78=$EJ$9),280,IF(AND(COUNTIF($EI$13,F78),E78=$EK$9),214,IF(AND(COUNTIF($EI$13,F78),E78=$EL$9),162,IF(AND(COUNTIF($EI$13,F78),E78=$EM$9),131,IF(AND(COUNTIF($EI$14:$EI$19,F78),E78=$EJ$9),164,IF(AND(COUNTIF($EI$14:$EI$19,F78),E78=$EK$9),137,IF(AND(COUNTIF($EI$14:$EI$19,F78),E78=$EL$9),102,IF(AND(COUNTIF($EI$14:$EI$19,F78),E78=$EM$9),78,IF(AND(COUNTIF($EI$20:$EI$23,F78),E78=$EJ$9),88,IF(AND(COUNTIF($EI$20:$EI$23,F78),E78=$EK$9),74,IF(AND(COUNTIF($EI$20:$EI$23,F78),E78=$EL$9),55,IF(AND(COUNTIF($EI$20:$EI$23,F78),E78=$EM$9),39,"Select staff category"))))))))))))))))</f>
        <v>241</v>
      </c>
      <c r="I78" s="149">
        <f t="shared" ref="I78:I81" si="7">IF(H78="Select staff category",(" "),(H78*G78))</f>
        <v>0</v>
      </c>
      <c r="J78" s="152"/>
    </row>
    <row r="79" spans="3:14" ht="14.5">
      <c r="C79" s="81" t="s">
        <v>76</v>
      </c>
      <c r="D79" s="111" t="s">
        <v>52</v>
      </c>
      <c r="E79" s="112" t="s">
        <v>25</v>
      </c>
      <c r="F79" s="112" t="s">
        <v>78</v>
      </c>
      <c r="G79" s="73">
        <v>20</v>
      </c>
      <c r="H79" s="114">
        <v>74</v>
      </c>
      <c r="I79" s="149">
        <f t="shared" si="7"/>
        <v>1480</v>
      </c>
      <c r="J79" s="150"/>
    </row>
    <row r="80" spans="3:14" ht="14.5">
      <c r="C80" s="81" t="s">
        <v>84</v>
      </c>
      <c r="D80" s="111" t="s">
        <v>52</v>
      </c>
      <c r="E80" s="112" t="s">
        <v>25</v>
      </c>
      <c r="F80" s="112" t="s">
        <v>35</v>
      </c>
      <c r="G80" s="73">
        <v>20</v>
      </c>
      <c r="H80" s="114">
        <f>IF(AND(COUNTIF($EI$10:$EI$12,F80),E80=$EJ$9),294,IF(AND(COUNTIF($EI$10:$EI$12,F80),E80=$EK$9),241,IF(AND(COUNTIF($EI$10:$EI$12,F80),E80=$EL$9),190,IF(AND(COUNTIF($EI$10:$EI$12,F80),E80=$EM$9),157,IF(AND(COUNTIF($EI$13,F80),E80=$EJ$9),280,IF(AND(COUNTIF($EI$13,F80),E80=$EK$9),214,IF(AND(COUNTIF($EI$13,F80),E80=$EL$9),162,IF(AND(COUNTIF($EI$13,F80),E80=$EM$9),131,IF(AND(COUNTIF($EI$14:$EI$19,F80),E80=$EJ$9),164,IF(AND(COUNTIF($EI$14:$EI$19,F80),E80=$EK$9),137,IF(AND(COUNTIF($EI$14:$EI$19,F80),E80=$EL$9),102,IF(AND(COUNTIF($EI$14:$EI$19,F80),E80=$EM$9),78,IF(AND(COUNTIF($EI$20:$EI$23,F80),E80=$EJ$9),88,IF(AND(COUNTIF($EI$20:$EI$23,F80),E80=$EK$9),74,IF(AND(COUNTIF($EI$20:$EI$23,F80),E80=$EL$9),55,IF(AND(COUNTIF($EI$20:$EI$23,F80),E80=$EM$9),39,"Select staff category"))))))))))))))))</f>
        <v>241</v>
      </c>
      <c r="I80" s="149">
        <f t="shared" si="7"/>
        <v>4820</v>
      </c>
      <c r="J80" s="150"/>
    </row>
    <row r="81" spans="3:12" ht="14.5">
      <c r="C81" s="81"/>
      <c r="D81" s="111"/>
      <c r="E81" s="112"/>
      <c r="F81" s="112"/>
      <c r="G81" s="73"/>
      <c r="H81" s="114" t="str">
        <f>IF(AND(COUNTIF($EI$10:$EI$12,F81),E81=$EJ$9),294,IF(AND(COUNTIF($EI$10:$EI$12,F81),E81=$EK$9),241,IF(AND(COUNTIF($EI$10:$EI$12,F81),E81=$EL$9),190,IF(AND(COUNTIF($EI$10:$EI$12,F81),E81=$EM$9),157,IF(AND(COUNTIF($EI$13,F81),E81=$EJ$9),280,IF(AND(COUNTIF($EI$13,F81),E81=$EK$9),214,IF(AND(COUNTIF($EI$13,F81),E81=$EL$9),162,IF(AND(COUNTIF($EI$13,F81),E81=$EM$9),131,IF(AND(COUNTIF($EI$14:$EI$19,F81),E81=$EJ$9),164,IF(AND(COUNTIF($EI$14:$EI$19,F81),E81=$EK$9),137,IF(AND(COUNTIF($EI$14:$EI$19,F81),E81=$EL$9),102,IF(AND(COUNTIF($EI$14:$EI$19,F81),E81=$EM$9),78,IF(AND(COUNTIF($EI$20:$EI$23,F81),E81=$EJ$9),88,IF(AND(COUNTIF($EI$20:$EI$23,F81),E81=$EK$9),74,IF(AND(COUNTIF($EI$20:$EI$23,F81),E81=$EL$9),55,IF(AND(COUNTIF($EI$20:$EI$23,F81),E81=$EM$9),39,"Select staff category"))))))))))))))))</f>
        <v>Select staff category</v>
      </c>
      <c r="I81" s="149" t="str">
        <f t="shared" si="7"/>
        <v xml:space="preserve"> </v>
      </c>
      <c r="J81" s="153"/>
    </row>
    <row r="82" spans="3:12" ht="14.5" thickBot="1">
      <c r="C82" s="116" t="s">
        <v>125</v>
      </c>
      <c r="D82" s="116"/>
      <c r="E82" s="116"/>
      <c r="F82" s="116"/>
      <c r="G82" s="117">
        <f>SUM(G70:G81)</f>
        <v>570</v>
      </c>
      <c r="H82" s="118"/>
      <c r="I82" s="154">
        <f>SUM(I70:I81)</f>
        <v>82145</v>
      </c>
      <c r="J82" s="155"/>
    </row>
    <row r="83" spans="3:12" ht="18">
      <c r="C83" s="210" t="s">
        <v>559</v>
      </c>
      <c r="D83" s="212">
        <v>23100</v>
      </c>
    </row>
    <row r="84" spans="3:12" ht="18">
      <c r="C84" s="210" t="s">
        <v>558</v>
      </c>
      <c r="D84" s="210">
        <v>59045</v>
      </c>
    </row>
    <row r="85" spans="3:12">
      <c r="G85" s="32" t="s">
        <v>78</v>
      </c>
      <c r="H85" s="167">
        <f>I70+I72+I74+I79</f>
        <v>23100</v>
      </c>
    </row>
    <row r="86" spans="3:12" ht="17.25" customHeight="1">
      <c r="C86" s="194" t="s">
        <v>126</v>
      </c>
      <c r="D86" s="194"/>
      <c r="G86" s="32" t="s">
        <v>35</v>
      </c>
      <c r="H86" s="119">
        <f>I71+I73+I80</f>
        <v>59045</v>
      </c>
    </row>
    <row r="87" spans="3:12">
      <c r="L87" s="119"/>
    </row>
    <row r="88" spans="3:12" ht="56">
      <c r="C88" s="88" t="s">
        <v>117</v>
      </c>
      <c r="D88" s="88" t="s">
        <v>127</v>
      </c>
      <c r="E88" s="88" t="s">
        <v>128</v>
      </c>
      <c r="F88" s="88" t="s">
        <v>129</v>
      </c>
      <c r="G88" s="88" t="s">
        <v>130</v>
      </c>
      <c r="H88" s="88" t="s">
        <v>131</v>
      </c>
      <c r="I88" s="88" t="s">
        <v>132</v>
      </c>
      <c r="J88" s="88" t="s">
        <v>123</v>
      </c>
    </row>
    <row r="89" spans="3:12" ht="13">
      <c r="C89" s="81" t="s">
        <v>76</v>
      </c>
      <c r="D89" s="112" t="s">
        <v>133</v>
      </c>
      <c r="E89" s="111" t="s">
        <v>78</v>
      </c>
      <c r="F89" s="111">
        <v>20</v>
      </c>
      <c r="G89" s="120">
        <f>IF(F89&gt;=0,100," ")</f>
        <v>100</v>
      </c>
      <c r="H89" s="112"/>
      <c r="I89" s="156">
        <f>IF(H89&gt;=0,200," ")</f>
        <v>200</v>
      </c>
      <c r="J89" s="157">
        <f>IF(F89&gt;=0,F89*G89+H89*I89," ")</f>
        <v>2000</v>
      </c>
    </row>
    <row r="90" spans="3:12" ht="13">
      <c r="C90" s="81" t="s">
        <v>84</v>
      </c>
      <c r="D90" s="112" t="s">
        <v>133</v>
      </c>
      <c r="E90" s="111" t="s">
        <v>35</v>
      </c>
      <c r="F90" s="111">
        <v>20</v>
      </c>
      <c r="G90" s="120">
        <f>IF(F90&gt;=0,100," ")</f>
        <v>100</v>
      </c>
      <c r="H90" s="112"/>
      <c r="I90" s="156">
        <f>IF(H90&gt;=0,200," ")</f>
        <v>200</v>
      </c>
      <c r="J90" s="157">
        <f>IF(F90&gt;=0,F90*G90+H90*I90," ")</f>
        <v>2000</v>
      </c>
    </row>
    <row r="91" spans="3:12" ht="13">
      <c r="C91" s="81" t="s">
        <v>76</v>
      </c>
      <c r="D91" s="112" t="s">
        <v>134</v>
      </c>
      <c r="E91" s="111" t="s">
        <v>78</v>
      </c>
      <c r="F91" s="111">
        <v>20</v>
      </c>
      <c r="G91" s="120">
        <f>IF(F91&gt;=0,100," ")</f>
        <v>100</v>
      </c>
      <c r="H91" s="112"/>
      <c r="I91" s="156">
        <f>IF(H91&gt;=0,200," ")</f>
        <v>200</v>
      </c>
      <c r="J91" s="157">
        <f>IF(F91&gt;=0,F91*G91+H91*I91," ")</f>
        <v>2000</v>
      </c>
    </row>
    <row r="92" spans="3:12" ht="13">
      <c r="C92" s="81" t="s">
        <v>84</v>
      </c>
      <c r="D92" s="112" t="s">
        <v>134</v>
      </c>
      <c r="E92" s="111" t="s">
        <v>35</v>
      </c>
      <c r="F92" s="111">
        <v>20</v>
      </c>
      <c r="G92" s="120">
        <f>IF(F92&gt;=0,100," ")</f>
        <v>100</v>
      </c>
      <c r="H92" s="112"/>
      <c r="I92" s="156">
        <f>IF(H92&gt;=0,200," ")</f>
        <v>200</v>
      </c>
      <c r="J92" s="157">
        <f>IF(F92&gt;=0,F92*G92+H92*I92," ")</f>
        <v>2000</v>
      </c>
    </row>
    <row r="93" spans="3:12" ht="13">
      <c r="C93" s="81"/>
      <c r="D93" s="112"/>
      <c r="E93" s="111"/>
      <c r="F93" s="111"/>
      <c r="G93" s="120"/>
      <c r="H93" s="112"/>
      <c r="I93" s="156"/>
      <c r="J93" s="157"/>
    </row>
    <row r="94" spans="3:12" ht="13">
      <c r="C94" s="81"/>
      <c r="D94" s="112"/>
      <c r="E94" s="111"/>
      <c r="F94" s="111"/>
      <c r="G94" s="120"/>
      <c r="H94" s="112"/>
      <c r="I94" s="156"/>
      <c r="J94" s="157"/>
    </row>
    <row r="95" spans="3:12" ht="13">
      <c r="C95" s="81"/>
      <c r="D95" s="112"/>
      <c r="E95" s="111"/>
      <c r="F95" s="111"/>
      <c r="G95" s="120"/>
      <c r="H95" s="112"/>
      <c r="I95" s="156"/>
      <c r="J95" s="157"/>
    </row>
    <row r="96" spans="3:12" ht="14.5" thickBot="1">
      <c r="C96" s="121" t="s">
        <v>125</v>
      </c>
      <c r="D96" s="122"/>
      <c r="E96" s="123"/>
      <c r="F96" s="124">
        <f>SUM(F89:F95)</f>
        <v>80</v>
      </c>
      <c r="G96" s="123"/>
      <c r="H96" s="125">
        <f>SUM(H89:H95)</f>
        <v>0</v>
      </c>
      <c r="I96" s="158"/>
      <c r="J96" s="159">
        <f>SUM(J89:J95)</f>
        <v>8000</v>
      </c>
    </row>
    <row r="97" spans="3:12" ht="18">
      <c r="C97" s="201" t="s">
        <v>559</v>
      </c>
      <c r="D97" s="212">
        <v>4000</v>
      </c>
    </row>
    <row r="98" spans="3:12" ht="18">
      <c r="C98" s="201" t="s">
        <v>558</v>
      </c>
      <c r="D98" s="210">
        <v>4000</v>
      </c>
    </row>
    <row r="100" spans="3:12" ht="17.25" customHeight="1">
      <c r="C100" s="184" t="s">
        <v>135</v>
      </c>
      <c r="D100" s="184"/>
      <c r="J100" s="168"/>
    </row>
    <row r="102" spans="3:12" ht="28">
      <c r="C102" s="126" t="s">
        <v>117</v>
      </c>
      <c r="D102" s="127"/>
      <c r="E102" s="88" t="s">
        <v>136</v>
      </c>
      <c r="F102" s="126" t="s">
        <v>137</v>
      </c>
      <c r="G102" s="127"/>
      <c r="H102" s="128" t="s">
        <v>123</v>
      </c>
    </row>
    <row r="103" spans="3:12">
      <c r="C103" s="129"/>
      <c r="D103" s="130"/>
      <c r="E103" s="112"/>
      <c r="F103" s="131"/>
      <c r="G103" s="130"/>
      <c r="H103" s="132"/>
    </row>
    <row r="104" spans="3:12">
      <c r="C104" s="129"/>
      <c r="D104" s="130"/>
      <c r="E104" s="73"/>
      <c r="F104" s="133"/>
      <c r="G104" s="134"/>
      <c r="H104" s="135"/>
    </row>
    <row r="105" spans="3:12">
      <c r="C105" s="129"/>
      <c r="D105" s="130"/>
      <c r="E105" s="73"/>
      <c r="F105" s="133"/>
      <c r="G105" s="134"/>
      <c r="H105" s="135"/>
    </row>
    <row r="106" spans="3:12" ht="13">
      <c r="C106" s="129"/>
      <c r="D106" s="130"/>
      <c r="E106" s="73"/>
      <c r="F106" s="133"/>
      <c r="G106" s="134"/>
      <c r="H106" s="135"/>
      <c r="K106" s="38"/>
    </row>
    <row r="107" spans="3:12" ht="13">
      <c r="C107" s="129"/>
      <c r="D107" s="130"/>
      <c r="E107" s="73"/>
      <c r="F107" s="133"/>
      <c r="G107" s="134"/>
      <c r="H107" s="135"/>
      <c r="K107" s="38"/>
      <c r="L107" s="160"/>
    </row>
    <row r="108" spans="3:12" ht="14">
      <c r="C108" s="136"/>
      <c r="D108" s="137"/>
      <c r="E108" s="137"/>
      <c r="F108" s="137"/>
      <c r="G108" s="137"/>
      <c r="H108" s="138">
        <f>SUM(H103:H107)</f>
        <v>0</v>
      </c>
      <c r="K108" s="38"/>
      <c r="L108" s="160"/>
    </row>
    <row r="109" spans="3:12" ht="13">
      <c r="K109" s="38"/>
      <c r="L109" s="161"/>
    </row>
    <row r="110" spans="3:12" ht="19.5" customHeight="1">
      <c r="C110" s="185" t="s">
        <v>138</v>
      </c>
      <c r="D110" s="185"/>
    </row>
    <row r="111" spans="3:12" ht="14">
      <c r="C111" s="139"/>
    </row>
    <row r="112" spans="3:12" ht="14">
      <c r="C112" s="139"/>
    </row>
    <row r="113" spans="3:12" ht="28">
      <c r="C113" s="140" t="s">
        <v>117</v>
      </c>
      <c r="D113" s="186" t="s">
        <v>139</v>
      </c>
      <c r="E113" s="187"/>
      <c r="F113" s="187"/>
      <c r="G113" s="188"/>
      <c r="H113" s="141" t="s">
        <v>123</v>
      </c>
    </row>
    <row r="114" spans="3:12">
      <c r="C114" s="142"/>
      <c r="D114" s="73"/>
      <c r="E114" s="143"/>
      <c r="F114" s="143"/>
      <c r="G114" s="143"/>
      <c r="H114" s="135"/>
    </row>
    <row r="115" spans="3:12">
      <c r="C115" s="142"/>
      <c r="D115" s="73"/>
      <c r="E115" s="143"/>
      <c r="F115" s="143"/>
      <c r="G115" s="143"/>
      <c r="H115" s="135"/>
    </row>
    <row r="116" spans="3:12">
      <c r="C116" s="142"/>
      <c r="D116" s="73"/>
      <c r="E116" s="143"/>
      <c r="F116" s="143"/>
      <c r="G116" s="143"/>
      <c r="H116" s="135"/>
    </row>
    <row r="117" spans="3:12">
      <c r="C117" s="142"/>
      <c r="D117" s="73"/>
      <c r="E117" s="143"/>
      <c r="F117" s="143"/>
      <c r="G117" s="143"/>
      <c r="H117" s="135"/>
    </row>
    <row r="118" spans="3:12" ht="14">
      <c r="C118" s="144"/>
      <c r="D118" s="189"/>
      <c r="E118" s="189"/>
      <c r="F118" s="189"/>
      <c r="G118" s="190"/>
      <c r="H118" s="145">
        <f>SUM(H114:H117)</f>
        <v>0</v>
      </c>
      <c r="I118" t="str">
        <f>IF(H118&gt;20000,"Over 20000 Eur"," ")</f>
        <v xml:space="preserve"> </v>
      </c>
    </row>
    <row r="120" spans="3:12" ht="14">
      <c r="C120" s="62" t="s">
        <v>140</v>
      </c>
    </row>
    <row r="121" spans="3:12" ht="60" customHeight="1">
      <c r="C121" s="146" t="s">
        <v>141</v>
      </c>
      <c r="D121" s="147"/>
      <c r="E121" s="148"/>
      <c r="F121" s="191" t="s">
        <v>123</v>
      </c>
      <c r="G121" s="192"/>
      <c r="H121" s="193"/>
      <c r="I121" s="162"/>
      <c r="J121" s="162"/>
      <c r="K121" s="162"/>
      <c r="L121" s="162"/>
    </row>
    <row r="122" spans="3:12" ht="23.25" customHeight="1">
      <c r="C122" s="181" t="s">
        <v>142</v>
      </c>
      <c r="D122" s="182"/>
      <c r="E122" s="183"/>
      <c r="F122" s="180">
        <f>H25</f>
        <v>18000</v>
      </c>
      <c r="G122" s="180"/>
      <c r="H122" s="180"/>
      <c r="I122" s="163"/>
      <c r="J122" s="163"/>
      <c r="K122" s="163"/>
      <c r="L122" s="163"/>
    </row>
    <row r="123" spans="3:12" ht="21" customHeight="1">
      <c r="C123" s="179" t="s">
        <v>143</v>
      </c>
      <c r="D123" s="179"/>
      <c r="E123" s="179"/>
      <c r="F123" s="180">
        <f>K44+M44+K60+M60</f>
        <v>54248</v>
      </c>
      <c r="G123" s="180"/>
      <c r="H123" s="180"/>
      <c r="I123" s="163"/>
      <c r="J123" s="163"/>
      <c r="K123" s="163"/>
      <c r="L123" s="163"/>
    </row>
    <row r="124" spans="3:12" ht="23.25" customHeight="1">
      <c r="C124" s="179" t="s">
        <v>144</v>
      </c>
      <c r="D124" s="179"/>
      <c r="E124" s="179"/>
      <c r="F124" s="180">
        <f>I82</f>
        <v>82145</v>
      </c>
      <c r="G124" s="180"/>
      <c r="H124" s="180"/>
      <c r="I124" s="163"/>
      <c r="J124" s="163"/>
      <c r="K124" s="163"/>
      <c r="L124" s="163"/>
    </row>
    <row r="125" spans="3:12" ht="25.5" customHeight="1">
      <c r="C125" s="179" t="s">
        <v>126</v>
      </c>
      <c r="D125" s="179"/>
      <c r="E125" s="179"/>
      <c r="F125" s="180">
        <f>J96</f>
        <v>8000</v>
      </c>
      <c r="G125" s="180"/>
      <c r="H125" s="180"/>
      <c r="I125" s="163"/>
      <c r="J125" s="163"/>
      <c r="K125" s="163"/>
      <c r="L125" s="163"/>
    </row>
    <row r="126" spans="3:12" ht="24.75" customHeight="1">
      <c r="C126" s="179" t="s">
        <v>145</v>
      </c>
      <c r="D126" s="179"/>
      <c r="E126" s="179"/>
      <c r="F126" s="180">
        <f>H108</f>
        <v>0</v>
      </c>
      <c r="G126" s="180"/>
      <c r="H126" s="180"/>
      <c r="I126" s="163"/>
      <c r="J126" s="163"/>
      <c r="K126" s="163"/>
      <c r="L126" s="163"/>
    </row>
    <row r="127" spans="3:12" ht="23.25" customHeight="1">
      <c r="C127" s="181" t="s">
        <v>146</v>
      </c>
      <c r="D127" s="182"/>
      <c r="E127" s="183"/>
      <c r="F127" s="180">
        <f>H118</f>
        <v>0</v>
      </c>
      <c r="G127" s="180"/>
      <c r="H127" s="180"/>
      <c r="I127" s="163"/>
      <c r="J127" s="163"/>
      <c r="K127" s="163"/>
      <c r="L127" s="163"/>
    </row>
    <row r="128" spans="3:12" ht="35.25" customHeight="1">
      <c r="C128" s="169" t="s">
        <v>147</v>
      </c>
      <c r="D128" s="170"/>
      <c r="E128" s="171"/>
      <c r="F128" s="172">
        <f>SUM(F122:F127)</f>
        <v>162393</v>
      </c>
      <c r="G128" s="173"/>
      <c r="H128" s="174"/>
      <c r="I128" s="162"/>
      <c r="J128" s="162"/>
      <c r="K128" s="162"/>
      <c r="L128" s="162"/>
    </row>
    <row r="129" spans="3:9">
      <c r="C129" s="175"/>
      <c r="D129" s="175"/>
      <c r="E129" s="175"/>
      <c r="F129" s="176"/>
      <c r="G129" s="177"/>
      <c r="H129" s="178"/>
    </row>
    <row r="130" spans="3:9" ht="18">
      <c r="C130" s="201" t="s">
        <v>559</v>
      </c>
      <c r="D130" s="213">
        <v>54420</v>
      </c>
    </row>
    <row r="131" spans="3:9" ht="18">
      <c r="C131" s="201" t="s">
        <v>558</v>
      </c>
      <c r="D131" s="211">
        <v>107973</v>
      </c>
      <c r="I131" s="52"/>
    </row>
  </sheetData>
  <autoFilter ref="C69:I82" xr:uid="{00000000-0009-0000-0000-000000000000}"/>
  <mergeCells count="27">
    <mergeCell ref="C17:D17"/>
    <mergeCell ref="C30:D30"/>
    <mergeCell ref="C65:D65"/>
    <mergeCell ref="C86:D86"/>
    <mergeCell ref="C33:D33"/>
    <mergeCell ref="C48:E48"/>
    <mergeCell ref="C100:D100"/>
    <mergeCell ref="C110:D110"/>
    <mergeCell ref="D113:G113"/>
    <mergeCell ref="D118:G118"/>
    <mergeCell ref="F121:H121"/>
    <mergeCell ref="C122:E122"/>
    <mergeCell ref="F122:H122"/>
    <mergeCell ref="C123:E123"/>
    <mergeCell ref="F123:H123"/>
    <mergeCell ref="C124:E124"/>
    <mergeCell ref="F124:H124"/>
    <mergeCell ref="C128:E128"/>
    <mergeCell ref="F128:H128"/>
    <mergeCell ref="C129:E129"/>
    <mergeCell ref="F129:H129"/>
    <mergeCell ref="C125:E125"/>
    <mergeCell ref="F125:H125"/>
    <mergeCell ref="C126:E126"/>
    <mergeCell ref="F126:H126"/>
    <mergeCell ref="C127:E127"/>
    <mergeCell ref="F127:H127"/>
  </mergeCells>
  <pageMargins left="0.25" right="0.25" top="0.75" bottom="0.75" header="0.3" footer="0.3"/>
  <pageSetup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90"/>
  <sheetViews>
    <sheetView zoomScale="89" zoomScaleNormal="89" workbookViewId="0">
      <selection activeCell="B6" sqref="B6"/>
    </sheetView>
  </sheetViews>
  <sheetFormatPr defaultColWidth="9" defaultRowHeight="12.5"/>
  <cols>
    <col min="1" max="1" width="5.26953125" customWidth="1"/>
    <col min="2" max="2" width="17.7265625" customWidth="1"/>
    <col min="3" max="3" width="59" customWidth="1"/>
    <col min="4" max="4" width="6.81640625" customWidth="1"/>
    <col min="5" max="5" width="4.81640625" customWidth="1"/>
    <col min="8" max="8" width="14" customWidth="1"/>
    <col min="9" max="9" width="14.453125" customWidth="1"/>
    <col min="11" max="11" width="4.54296875" customWidth="1"/>
    <col min="12" max="12" width="16.26953125" customWidth="1"/>
    <col min="15" max="15" width="15.81640625" customWidth="1"/>
    <col min="16" max="16" width="10.26953125" customWidth="1"/>
    <col min="17" max="17" width="13.7265625" customWidth="1"/>
  </cols>
  <sheetData>
    <row r="1" spans="2:17" ht="13">
      <c r="L1" s="10" t="s">
        <v>148</v>
      </c>
      <c r="M1" s="33"/>
      <c r="N1" s="33"/>
      <c r="O1" s="33"/>
      <c r="P1" s="33"/>
      <c r="Q1" s="48"/>
    </row>
    <row r="2" spans="2:17" ht="26">
      <c r="B2" s="1" t="s">
        <v>102</v>
      </c>
      <c r="C2" s="2" t="s">
        <v>149</v>
      </c>
      <c r="D2" s="3" t="s">
        <v>150</v>
      </c>
      <c r="L2" s="34" t="s">
        <v>120</v>
      </c>
      <c r="M2" s="35" t="s">
        <v>151</v>
      </c>
      <c r="N2" s="36" t="s">
        <v>24</v>
      </c>
      <c r="O2" s="35" t="s">
        <v>25</v>
      </c>
      <c r="P2" s="36" t="s">
        <v>26</v>
      </c>
      <c r="Q2" s="49" t="s">
        <v>27</v>
      </c>
    </row>
    <row r="3" spans="2:17" ht="13">
      <c r="B3" s="4" t="s">
        <v>4</v>
      </c>
      <c r="C3" s="5" t="s">
        <v>5</v>
      </c>
      <c r="D3" s="6">
        <v>20</v>
      </c>
      <c r="L3" s="37" t="s">
        <v>28</v>
      </c>
      <c r="M3" s="38" t="s">
        <v>29</v>
      </c>
      <c r="N3" s="32">
        <v>294</v>
      </c>
      <c r="O3" s="32">
        <v>241</v>
      </c>
      <c r="P3" s="32">
        <v>190</v>
      </c>
      <c r="Q3" s="50">
        <v>157</v>
      </c>
    </row>
    <row r="4" spans="2:17" ht="13">
      <c r="B4" s="4" t="s">
        <v>8</v>
      </c>
      <c r="C4" s="5" t="s">
        <v>9</v>
      </c>
      <c r="D4" s="6">
        <v>180</v>
      </c>
      <c r="L4" s="37" t="s">
        <v>34</v>
      </c>
      <c r="M4" s="38" t="s">
        <v>35</v>
      </c>
      <c r="N4" s="32">
        <v>294</v>
      </c>
      <c r="O4" s="32">
        <v>241</v>
      </c>
      <c r="P4" s="32">
        <v>190</v>
      </c>
      <c r="Q4" s="50">
        <v>157</v>
      </c>
    </row>
    <row r="5" spans="2:17" ht="13">
      <c r="B5" s="4" t="s">
        <v>11</v>
      </c>
      <c r="C5" s="5" t="s">
        <v>12</v>
      </c>
      <c r="D5" s="6">
        <v>275</v>
      </c>
      <c r="L5" s="37" t="s">
        <v>38</v>
      </c>
      <c r="M5" s="38" t="s">
        <v>39</v>
      </c>
      <c r="N5" s="32">
        <v>280</v>
      </c>
      <c r="O5" s="32">
        <v>214</v>
      </c>
      <c r="P5" s="32">
        <v>162</v>
      </c>
      <c r="Q5" s="50">
        <v>131</v>
      </c>
    </row>
    <row r="6" spans="2:17" ht="13">
      <c r="B6" s="4" t="s">
        <v>14</v>
      </c>
      <c r="C6" s="5" t="s">
        <v>15</v>
      </c>
      <c r="D6" s="6">
        <v>360</v>
      </c>
      <c r="L6" s="37" t="s">
        <v>45</v>
      </c>
      <c r="M6" s="38" t="s">
        <v>46</v>
      </c>
      <c r="N6" s="32">
        <v>164</v>
      </c>
      <c r="O6" s="32">
        <v>137</v>
      </c>
      <c r="P6" s="32">
        <v>102</v>
      </c>
      <c r="Q6" s="50">
        <v>78</v>
      </c>
    </row>
    <row r="7" spans="2:17" ht="13">
      <c r="B7" s="4" t="s">
        <v>17</v>
      </c>
      <c r="C7" s="5" t="s">
        <v>18</v>
      </c>
      <c r="D7" s="6">
        <v>530</v>
      </c>
      <c r="L7" s="37" t="s">
        <v>50</v>
      </c>
      <c r="M7" s="38" t="s">
        <v>51</v>
      </c>
      <c r="N7" s="32">
        <v>164</v>
      </c>
      <c r="O7" s="32">
        <v>137</v>
      </c>
      <c r="P7" s="32">
        <v>102</v>
      </c>
      <c r="Q7" s="50">
        <v>78</v>
      </c>
    </row>
    <row r="8" spans="2:17" ht="13">
      <c r="B8" s="7" t="s">
        <v>21</v>
      </c>
      <c r="C8" s="8" t="s">
        <v>22</v>
      </c>
      <c r="D8" s="9">
        <v>820</v>
      </c>
      <c r="L8" s="37" t="s">
        <v>54</v>
      </c>
      <c r="M8" s="38" t="s">
        <v>55</v>
      </c>
      <c r="N8" s="32">
        <v>164</v>
      </c>
      <c r="O8" s="32">
        <v>137</v>
      </c>
      <c r="P8" s="32">
        <v>102</v>
      </c>
      <c r="Q8" s="50">
        <v>78</v>
      </c>
    </row>
    <row r="9" spans="2:17" ht="13">
      <c r="B9" s="10" t="s">
        <v>152</v>
      </c>
      <c r="C9" s="11"/>
      <c r="L9" s="37" t="s">
        <v>59</v>
      </c>
      <c r="M9" s="38" t="s">
        <v>60</v>
      </c>
      <c r="N9" s="32">
        <v>164</v>
      </c>
      <c r="O9" s="32">
        <v>137</v>
      </c>
      <c r="P9" s="32">
        <v>102</v>
      </c>
      <c r="Q9" s="50">
        <v>78</v>
      </c>
    </row>
    <row r="10" spans="2:17" ht="13">
      <c r="B10" s="12" t="s">
        <v>107</v>
      </c>
      <c r="C10" s="13" t="s">
        <v>153</v>
      </c>
      <c r="L10" s="37" t="s">
        <v>63</v>
      </c>
      <c r="M10" s="38" t="s">
        <v>64</v>
      </c>
      <c r="N10" s="32">
        <v>164</v>
      </c>
      <c r="O10" s="32">
        <v>137</v>
      </c>
      <c r="P10" s="32">
        <v>102</v>
      </c>
      <c r="Q10" s="50">
        <v>78</v>
      </c>
    </row>
    <row r="11" spans="2:17" ht="13">
      <c r="B11" s="12" t="s">
        <v>104</v>
      </c>
      <c r="C11" s="13" t="s">
        <v>154</v>
      </c>
      <c r="L11" s="37" t="s">
        <v>72</v>
      </c>
      <c r="M11" s="38" t="s">
        <v>73</v>
      </c>
      <c r="N11" s="32">
        <v>164</v>
      </c>
      <c r="O11" s="32">
        <v>137</v>
      </c>
      <c r="P11" s="32">
        <v>102</v>
      </c>
      <c r="Q11" s="50">
        <v>78</v>
      </c>
    </row>
    <row r="12" spans="2:17" ht="13">
      <c r="B12" s="14" t="s">
        <v>155</v>
      </c>
      <c r="C12" s="13" t="s">
        <v>156</v>
      </c>
      <c r="L12" s="37" t="s">
        <v>80</v>
      </c>
      <c r="M12" s="38" t="s">
        <v>81</v>
      </c>
      <c r="N12" s="32">
        <v>88</v>
      </c>
      <c r="O12" s="32">
        <v>74</v>
      </c>
      <c r="P12" s="32">
        <v>55</v>
      </c>
      <c r="Q12" s="50">
        <v>39</v>
      </c>
    </row>
    <row r="13" spans="2:17" ht="13">
      <c r="B13" s="12" t="s">
        <v>113</v>
      </c>
      <c r="C13" s="13" t="s">
        <v>157</v>
      </c>
      <c r="L13" s="37" t="s">
        <v>86</v>
      </c>
      <c r="M13" s="38" t="s">
        <v>87</v>
      </c>
      <c r="N13" s="32">
        <v>88</v>
      </c>
      <c r="O13" s="32">
        <v>74</v>
      </c>
      <c r="P13" s="32">
        <v>55</v>
      </c>
      <c r="Q13" s="50">
        <v>39</v>
      </c>
    </row>
    <row r="14" spans="2:17" ht="13">
      <c r="B14" s="14" t="s">
        <v>114</v>
      </c>
      <c r="C14" s="13" t="s">
        <v>158</v>
      </c>
      <c r="L14" s="37" t="s">
        <v>88</v>
      </c>
      <c r="M14" s="38" t="s">
        <v>89</v>
      </c>
      <c r="N14" s="32">
        <v>88</v>
      </c>
      <c r="O14" s="32">
        <v>74</v>
      </c>
      <c r="P14" s="32">
        <v>55</v>
      </c>
      <c r="Q14" s="50">
        <v>39</v>
      </c>
    </row>
    <row r="15" spans="2:17" ht="13">
      <c r="B15" s="14" t="s">
        <v>112</v>
      </c>
      <c r="C15" s="13" t="s">
        <v>159</v>
      </c>
      <c r="L15" s="37" t="s">
        <v>160</v>
      </c>
      <c r="M15" s="38" t="s">
        <v>161</v>
      </c>
      <c r="N15" s="32">
        <v>88</v>
      </c>
      <c r="O15" s="32">
        <v>74</v>
      </c>
      <c r="P15" s="32">
        <v>55</v>
      </c>
      <c r="Q15" s="50">
        <v>39</v>
      </c>
    </row>
    <row r="16" spans="2:17" ht="25.5">
      <c r="B16" s="12" t="s">
        <v>162</v>
      </c>
      <c r="C16" s="15" t="s">
        <v>163</v>
      </c>
      <c r="L16" s="37" t="s">
        <v>164</v>
      </c>
      <c r="M16" s="38" t="s">
        <v>78</v>
      </c>
      <c r="N16" s="32">
        <v>88</v>
      </c>
      <c r="O16" s="32">
        <v>74</v>
      </c>
      <c r="P16" s="32">
        <v>55</v>
      </c>
      <c r="Q16" s="50">
        <v>39</v>
      </c>
    </row>
    <row r="17" spans="2:18" ht="13">
      <c r="B17" s="16" t="s">
        <v>165</v>
      </c>
      <c r="C17" s="17" t="s">
        <v>166</v>
      </c>
      <c r="L17" s="37" t="s">
        <v>167</v>
      </c>
      <c r="M17" s="38" t="s">
        <v>168</v>
      </c>
      <c r="N17" s="32">
        <v>88</v>
      </c>
      <c r="O17" s="32">
        <v>74</v>
      </c>
      <c r="P17" s="32">
        <v>55</v>
      </c>
      <c r="Q17" s="50">
        <v>39</v>
      </c>
    </row>
    <row r="18" spans="2:18" ht="13">
      <c r="B18" s="18" t="s">
        <v>169</v>
      </c>
      <c r="C18" s="19" t="s">
        <v>170</v>
      </c>
      <c r="G18" s="20"/>
      <c r="H18" s="20"/>
      <c r="I18" s="20"/>
      <c r="J18" s="20"/>
      <c r="K18" s="20"/>
      <c r="L18" s="37" t="s">
        <v>171</v>
      </c>
      <c r="M18" s="38" t="s">
        <v>172</v>
      </c>
      <c r="N18" s="32">
        <v>88</v>
      </c>
      <c r="O18" s="32">
        <v>74</v>
      </c>
      <c r="P18" s="32">
        <v>55</v>
      </c>
      <c r="Q18" s="50">
        <v>39</v>
      </c>
    </row>
    <row r="19" spans="2:18" ht="30" customHeight="1">
      <c r="B19" s="21" t="s">
        <v>173</v>
      </c>
      <c r="C19" s="21" t="s">
        <v>174</v>
      </c>
      <c r="G19" s="20"/>
      <c r="H19" s="22" t="s">
        <v>175</v>
      </c>
      <c r="I19" s="196"/>
      <c r="J19" s="197"/>
      <c r="K19" s="20"/>
      <c r="L19" s="37" t="s">
        <v>176</v>
      </c>
      <c r="M19" s="38" t="s">
        <v>177</v>
      </c>
      <c r="N19" s="32">
        <v>88</v>
      </c>
      <c r="O19" s="32">
        <v>74</v>
      </c>
      <c r="P19" s="32">
        <v>55</v>
      </c>
      <c r="Q19" s="50">
        <v>39</v>
      </c>
    </row>
    <row r="20" spans="2:18" ht="13">
      <c r="B20" s="164" t="s">
        <v>178</v>
      </c>
      <c r="C20" s="24" t="s">
        <v>174</v>
      </c>
      <c r="G20" s="20"/>
      <c r="H20" s="25">
        <v>1</v>
      </c>
      <c r="I20" s="39" t="s">
        <v>179</v>
      </c>
      <c r="J20" s="40" t="s">
        <v>180</v>
      </c>
      <c r="K20" s="20"/>
      <c r="L20" s="37" t="s">
        <v>90</v>
      </c>
      <c r="M20" s="38" t="s">
        <v>91</v>
      </c>
      <c r="N20" s="32">
        <v>88</v>
      </c>
      <c r="O20" s="32">
        <v>74</v>
      </c>
      <c r="P20" s="32">
        <v>55</v>
      </c>
      <c r="Q20" s="50">
        <v>39</v>
      </c>
    </row>
    <row r="21" spans="2:18" ht="13">
      <c r="B21" s="164" t="s">
        <v>181</v>
      </c>
      <c r="C21" s="24" t="s">
        <v>182</v>
      </c>
      <c r="G21" s="20"/>
      <c r="H21" s="25">
        <v>2</v>
      </c>
      <c r="I21" s="39" t="s">
        <v>183</v>
      </c>
      <c r="J21" s="40" t="s">
        <v>184</v>
      </c>
      <c r="K21" s="20"/>
      <c r="L21" s="41" t="s">
        <v>32</v>
      </c>
      <c r="M21" s="42" t="s">
        <v>33</v>
      </c>
      <c r="N21" s="43">
        <v>294</v>
      </c>
      <c r="O21" s="43">
        <v>241</v>
      </c>
      <c r="P21" s="43">
        <v>190</v>
      </c>
      <c r="Q21" s="51">
        <v>157</v>
      </c>
    </row>
    <row r="22" spans="2:18">
      <c r="B22" s="164" t="s">
        <v>185</v>
      </c>
      <c r="C22" s="24" t="s">
        <v>186</v>
      </c>
      <c r="G22" s="20"/>
      <c r="H22" s="26">
        <v>3</v>
      </c>
      <c r="I22" s="44" t="s">
        <v>187</v>
      </c>
      <c r="J22" s="45" t="s">
        <v>188</v>
      </c>
      <c r="K22" s="20"/>
      <c r="L22" s="46" t="s">
        <v>189</v>
      </c>
      <c r="M22" s="47"/>
      <c r="N22" s="46"/>
      <c r="O22" s="46"/>
      <c r="P22" s="46"/>
      <c r="Q22" s="46"/>
      <c r="R22" s="46"/>
    </row>
    <row r="23" spans="2:18">
      <c r="B23" s="164" t="s">
        <v>190</v>
      </c>
      <c r="C23" s="24" t="s">
        <v>191</v>
      </c>
      <c r="G23" s="20"/>
      <c r="H23" s="27"/>
      <c r="I23" s="27"/>
      <c r="J23" s="27"/>
      <c r="K23" s="20"/>
    </row>
    <row r="24" spans="2:18">
      <c r="B24" s="164" t="s">
        <v>192</v>
      </c>
      <c r="C24" s="24" t="s">
        <v>193</v>
      </c>
      <c r="G24" s="20"/>
      <c r="H24" s="20"/>
      <c r="I24" s="20"/>
      <c r="J24" s="20"/>
      <c r="K24" s="20"/>
    </row>
    <row r="25" spans="2:18">
      <c r="B25" s="165" t="s">
        <v>194</v>
      </c>
      <c r="C25" s="29" t="s">
        <v>195</v>
      </c>
      <c r="G25" s="20"/>
      <c r="H25" s="20"/>
      <c r="I25" s="20"/>
      <c r="J25" s="20"/>
      <c r="K25" s="20"/>
    </row>
    <row r="26" spans="2:18">
      <c r="B26" s="28" t="s">
        <v>196</v>
      </c>
      <c r="C26" s="28" t="s">
        <v>197</v>
      </c>
    </row>
    <row r="27" spans="2:18">
      <c r="B27" s="24" t="s">
        <v>198</v>
      </c>
      <c r="C27" s="24" t="s">
        <v>199</v>
      </c>
    </row>
    <row r="28" spans="2:18" ht="13">
      <c r="B28" s="21" t="s">
        <v>200</v>
      </c>
      <c r="C28" s="21" t="s">
        <v>201</v>
      </c>
    </row>
    <row r="29" spans="2:18">
      <c r="B29" s="24" t="s">
        <v>202</v>
      </c>
      <c r="C29" s="24" t="s">
        <v>203</v>
      </c>
    </row>
    <row r="30" spans="2:18">
      <c r="B30" s="24" t="s">
        <v>204</v>
      </c>
      <c r="C30" s="24" t="s">
        <v>205</v>
      </c>
    </row>
    <row r="31" spans="2:18">
      <c r="B31" s="24" t="s">
        <v>206</v>
      </c>
      <c r="C31" s="24" t="s">
        <v>207</v>
      </c>
    </row>
    <row r="32" spans="2:18">
      <c r="B32" s="24" t="s">
        <v>208</v>
      </c>
      <c r="C32" s="24" t="s">
        <v>209</v>
      </c>
    </row>
    <row r="33" spans="2:11">
      <c r="B33" s="24" t="s">
        <v>210</v>
      </c>
      <c r="C33" s="24" t="s">
        <v>211</v>
      </c>
    </row>
    <row r="34" spans="2:11">
      <c r="B34" s="24" t="s">
        <v>212</v>
      </c>
      <c r="C34" s="24" t="s">
        <v>213</v>
      </c>
      <c r="D34" s="20"/>
      <c r="E34" s="27"/>
      <c r="F34" s="27"/>
      <c r="G34" s="20"/>
      <c r="H34" s="20"/>
      <c r="I34" s="20"/>
      <c r="J34" s="20"/>
      <c r="K34" s="20"/>
    </row>
    <row r="35" spans="2:11" ht="13">
      <c r="B35" s="24" t="s">
        <v>214</v>
      </c>
      <c r="C35" s="24" t="s">
        <v>215</v>
      </c>
      <c r="D35" s="20"/>
      <c r="E35" s="18"/>
      <c r="F35" s="19" t="s">
        <v>216</v>
      </c>
      <c r="G35" s="18"/>
      <c r="H35" s="19"/>
      <c r="I35" s="18"/>
      <c r="J35" s="19"/>
      <c r="K35" s="18"/>
    </row>
    <row r="36" spans="2:11">
      <c r="B36" s="28" t="s">
        <v>217</v>
      </c>
      <c r="C36" s="28" t="s">
        <v>218</v>
      </c>
      <c r="D36" s="20"/>
      <c r="E36" s="30" t="s">
        <v>219</v>
      </c>
      <c r="F36" s="195" t="s">
        <v>220</v>
      </c>
      <c r="G36" s="195"/>
      <c r="H36" s="195"/>
      <c r="I36" s="195"/>
      <c r="J36" s="195"/>
      <c r="K36" s="195"/>
    </row>
    <row r="37" spans="2:11">
      <c r="B37" s="24" t="s">
        <v>221</v>
      </c>
      <c r="C37" s="24" t="s">
        <v>222</v>
      </c>
      <c r="D37" s="20"/>
      <c r="E37" s="30" t="s">
        <v>223</v>
      </c>
      <c r="F37" s="195" t="s">
        <v>224</v>
      </c>
      <c r="G37" s="195"/>
      <c r="H37" s="195"/>
      <c r="I37" s="195"/>
      <c r="J37" s="195"/>
      <c r="K37" s="195"/>
    </row>
    <row r="38" spans="2:11">
      <c r="B38" s="24" t="s">
        <v>225</v>
      </c>
      <c r="C38" s="24" t="s">
        <v>226</v>
      </c>
      <c r="D38" s="20"/>
      <c r="E38" s="30" t="s">
        <v>227</v>
      </c>
      <c r="F38" s="195" t="s">
        <v>228</v>
      </c>
      <c r="G38" s="195"/>
      <c r="H38" s="195"/>
      <c r="I38" s="195"/>
      <c r="J38" s="195"/>
      <c r="K38" s="195"/>
    </row>
    <row r="39" spans="2:11">
      <c r="B39" s="24" t="s">
        <v>229</v>
      </c>
      <c r="C39" s="24" t="s">
        <v>230</v>
      </c>
      <c r="D39" s="20"/>
      <c r="E39" s="30" t="s">
        <v>231</v>
      </c>
      <c r="F39" s="195" t="s">
        <v>232</v>
      </c>
      <c r="G39" s="195"/>
      <c r="H39" s="195"/>
      <c r="I39" s="195"/>
      <c r="J39" s="195"/>
      <c r="K39" s="195"/>
    </row>
    <row r="40" spans="2:11">
      <c r="B40" s="24" t="s">
        <v>233</v>
      </c>
      <c r="C40" s="24" t="s">
        <v>234</v>
      </c>
      <c r="D40" s="20"/>
      <c r="E40" s="30" t="s">
        <v>235</v>
      </c>
      <c r="F40" s="195" t="s">
        <v>236</v>
      </c>
      <c r="G40" s="195"/>
      <c r="H40" s="195"/>
      <c r="I40" s="195"/>
      <c r="J40" s="195"/>
      <c r="K40" s="195"/>
    </row>
    <row r="41" spans="2:11">
      <c r="B41" s="24" t="s">
        <v>237</v>
      </c>
      <c r="C41" s="24" t="s">
        <v>238</v>
      </c>
      <c r="D41" s="20"/>
      <c r="E41" s="30" t="s">
        <v>239</v>
      </c>
      <c r="F41" s="195" t="s">
        <v>240</v>
      </c>
      <c r="G41" s="195"/>
      <c r="H41" s="195"/>
      <c r="I41" s="195"/>
      <c r="J41" s="195"/>
      <c r="K41" s="195"/>
    </row>
    <row r="42" spans="2:11">
      <c r="B42" s="24" t="s">
        <v>241</v>
      </c>
      <c r="C42" s="24" t="s">
        <v>242</v>
      </c>
      <c r="D42" s="20"/>
      <c r="E42" s="30" t="s">
        <v>243</v>
      </c>
      <c r="F42" s="195" t="s">
        <v>244</v>
      </c>
      <c r="G42" s="195"/>
      <c r="H42" s="195"/>
      <c r="I42" s="195"/>
      <c r="J42" s="195"/>
      <c r="K42" s="195"/>
    </row>
    <row r="43" spans="2:11">
      <c r="B43" s="24" t="s">
        <v>245</v>
      </c>
      <c r="C43" s="24" t="s">
        <v>246</v>
      </c>
      <c r="D43" s="20"/>
      <c r="E43" s="30" t="s">
        <v>247</v>
      </c>
      <c r="F43" s="195" t="s">
        <v>248</v>
      </c>
      <c r="G43" s="195"/>
      <c r="H43" s="195"/>
      <c r="I43" s="195"/>
      <c r="J43" s="195"/>
      <c r="K43" s="195"/>
    </row>
    <row r="44" spans="2:11">
      <c r="B44" s="24" t="s">
        <v>249</v>
      </c>
      <c r="C44" s="24" t="s">
        <v>250</v>
      </c>
      <c r="D44" s="20"/>
      <c r="E44" s="30" t="s">
        <v>251</v>
      </c>
      <c r="F44" s="195" t="s">
        <v>252</v>
      </c>
      <c r="G44" s="195"/>
      <c r="H44" s="195"/>
      <c r="I44" s="195"/>
      <c r="J44" s="195"/>
      <c r="K44" s="195"/>
    </row>
    <row r="45" spans="2:11">
      <c r="B45" s="24" t="s">
        <v>253</v>
      </c>
      <c r="C45" s="24" t="s">
        <v>254</v>
      </c>
      <c r="D45" s="20"/>
      <c r="E45" s="30" t="s">
        <v>255</v>
      </c>
      <c r="F45" s="195" t="s">
        <v>256</v>
      </c>
      <c r="G45" s="195"/>
      <c r="H45" s="195"/>
      <c r="I45" s="195"/>
      <c r="J45" s="195"/>
      <c r="K45" s="195"/>
    </row>
    <row r="46" spans="2:11">
      <c r="B46" s="24" t="s">
        <v>257</v>
      </c>
      <c r="C46" s="24" t="s">
        <v>258</v>
      </c>
      <c r="D46" s="20"/>
      <c r="E46" s="30" t="s">
        <v>259</v>
      </c>
      <c r="F46" s="195" t="s">
        <v>260</v>
      </c>
      <c r="G46" s="195"/>
      <c r="H46" s="195"/>
      <c r="I46" s="195"/>
      <c r="J46" s="195"/>
      <c r="K46" s="195"/>
    </row>
    <row r="47" spans="2:11">
      <c r="B47" s="24" t="s">
        <v>261</v>
      </c>
      <c r="C47" s="24" t="s">
        <v>262</v>
      </c>
      <c r="D47" s="20"/>
      <c r="E47" s="30" t="s">
        <v>263</v>
      </c>
      <c r="F47" s="195" t="s">
        <v>264</v>
      </c>
      <c r="G47" s="195"/>
      <c r="H47" s="195"/>
      <c r="I47" s="195"/>
      <c r="J47" s="195"/>
      <c r="K47" s="195"/>
    </row>
    <row r="48" spans="2:11">
      <c r="B48" s="24" t="s">
        <v>265</v>
      </c>
      <c r="C48" s="24" t="s">
        <v>266</v>
      </c>
      <c r="D48" s="20"/>
      <c r="E48" s="30" t="s">
        <v>106</v>
      </c>
      <c r="F48" s="195" t="s">
        <v>267</v>
      </c>
      <c r="G48" s="195"/>
      <c r="H48" s="195"/>
      <c r="I48" s="195"/>
      <c r="J48" s="195"/>
      <c r="K48" s="195"/>
    </row>
    <row r="49" spans="2:11" ht="13">
      <c r="B49" s="21" t="s">
        <v>268</v>
      </c>
      <c r="C49" s="21" t="s">
        <v>269</v>
      </c>
      <c r="D49" s="20"/>
      <c r="E49" s="30" t="s">
        <v>270</v>
      </c>
      <c r="F49" s="195" t="s">
        <v>271</v>
      </c>
      <c r="G49" s="195"/>
      <c r="H49" s="195"/>
      <c r="I49" s="195"/>
      <c r="J49" s="195"/>
      <c r="K49" s="195"/>
    </row>
    <row r="50" spans="2:11">
      <c r="B50" s="24" t="s">
        <v>272</v>
      </c>
      <c r="C50" s="24" t="s">
        <v>273</v>
      </c>
      <c r="D50" s="20"/>
      <c r="E50" s="30" t="s">
        <v>274</v>
      </c>
      <c r="F50" s="195" t="s">
        <v>275</v>
      </c>
      <c r="G50" s="195"/>
      <c r="H50" s="195"/>
      <c r="I50" s="195"/>
      <c r="J50" s="195"/>
      <c r="K50" s="195"/>
    </row>
    <row r="51" spans="2:11">
      <c r="B51" s="24" t="s">
        <v>276</v>
      </c>
      <c r="C51" s="24" t="s">
        <v>277</v>
      </c>
      <c r="D51" s="20"/>
      <c r="E51" s="30" t="s">
        <v>278</v>
      </c>
      <c r="F51" s="195" t="s">
        <v>279</v>
      </c>
      <c r="G51" s="195"/>
      <c r="H51" s="195"/>
      <c r="I51" s="195"/>
      <c r="J51" s="195"/>
      <c r="K51" s="195"/>
    </row>
    <row r="52" spans="2:11">
      <c r="B52" s="24" t="s">
        <v>280</v>
      </c>
      <c r="C52" s="24" t="s">
        <v>281</v>
      </c>
      <c r="D52" s="20"/>
      <c r="E52" s="30" t="s">
        <v>282</v>
      </c>
      <c r="F52" s="195" t="s">
        <v>283</v>
      </c>
      <c r="G52" s="195"/>
      <c r="H52" s="195"/>
      <c r="I52" s="195"/>
      <c r="J52" s="195"/>
      <c r="K52" s="195"/>
    </row>
    <row r="53" spans="2:11" ht="13">
      <c r="B53" s="31" t="s">
        <v>284</v>
      </c>
      <c r="C53" s="31" t="s">
        <v>285</v>
      </c>
      <c r="D53" s="20"/>
      <c r="E53" s="30" t="s">
        <v>286</v>
      </c>
      <c r="F53" s="195" t="s">
        <v>287</v>
      </c>
      <c r="G53" s="195"/>
      <c r="H53" s="195"/>
      <c r="I53" s="195"/>
      <c r="J53" s="195"/>
      <c r="K53" s="195"/>
    </row>
    <row r="54" spans="2:11">
      <c r="B54" s="24" t="s">
        <v>288</v>
      </c>
      <c r="C54" s="24" t="s">
        <v>289</v>
      </c>
      <c r="D54" s="20"/>
      <c r="E54" s="30" t="s">
        <v>290</v>
      </c>
      <c r="F54" s="195" t="s">
        <v>291</v>
      </c>
      <c r="G54" s="195"/>
      <c r="H54" s="195"/>
      <c r="I54" s="195"/>
      <c r="J54" s="195"/>
      <c r="K54" s="195"/>
    </row>
    <row r="55" spans="2:11">
      <c r="B55" s="24" t="s">
        <v>292</v>
      </c>
      <c r="C55" s="24" t="s">
        <v>293</v>
      </c>
      <c r="D55" s="20"/>
      <c r="E55" s="30" t="s">
        <v>294</v>
      </c>
      <c r="F55" s="195" t="s">
        <v>295</v>
      </c>
      <c r="G55" s="195"/>
      <c r="H55" s="195"/>
      <c r="I55" s="195"/>
      <c r="J55" s="195"/>
      <c r="K55" s="195"/>
    </row>
    <row r="56" spans="2:11">
      <c r="B56" s="24" t="s">
        <v>296</v>
      </c>
      <c r="C56" s="24" t="s">
        <v>297</v>
      </c>
      <c r="D56" s="20"/>
      <c r="E56" s="30" t="s">
        <v>298</v>
      </c>
      <c r="F56" s="195" t="s">
        <v>299</v>
      </c>
      <c r="G56" s="195"/>
      <c r="H56" s="195"/>
      <c r="I56" s="195"/>
      <c r="J56" s="195"/>
      <c r="K56" s="195"/>
    </row>
    <row r="57" spans="2:11">
      <c r="B57" s="24" t="s">
        <v>300</v>
      </c>
      <c r="C57" s="24" t="s">
        <v>301</v>
      </c>
      <c r="D57" s="20"/>
      <c r="E57" s="32"/>
    </row>
    <row r="58" spans="2:11">
      <c r="B58" s="24" t="s">
        <v>302</v>
      </c>
      <c r="C58" s="24" t="s">
        <v>303</v>
      </c>
      <c r="D58" s="20"/>
      <c r="E58" s="32"/>
    </row>
    <row r="59" spans="2:11">
      <c r="B59" s="24" t="s">
        <v>304</v>
      </c>
      <c r="C59" s="24" t="s">
        <v>305</v>
      </c>
      <c r="D59" s="20"/>
      <c r="E59" s="32"/>
    </row>
    <row r="60" spans="2:11">
      <c r="B60" s="24" t="s">
        <v>306</v>
      </c>
      <c r="C60" s="24" t="s">
        <v>307</v>
      </c>
      <c r="D60" s="20"/>
      <c r="E60" s="32"/>
    </row>
    <row r="61" spans="2:11">
      <c r="B61" s="24" t="s">
        <v>308</v>
      </c>
      <c r="C61" s="24" t="s">
        <v>309</v>
      </c>
      <c r="D61" s="20"/>
      <c r="E61" s="32"/>
    </row>
    <row r="62" spans="2:11">
      <c r="B62" s="24" t="s">
        <v>310</v>
      </c>
      <c r="C62" s="24" t="s">
        <v>311</v>
      </c>
      <c r="D62" s="20"/>
      <c r="E62" s="32"/>
    </row>
    <row r="63" spans="2:11" ht="13">
      <c r="B63" s="21" t="s">
        <v>312</v>
      </c>
      <c r="C63" s="21" t="s">
        <v>313</v>
      </c>
      <c r="D63" s="20"/>
      <c r="E63" s="32"/>
    </row>
    <row r="64" spans="2:11">
      <c r="B64" s="24" t="s">
        <v>314</v>
      </c>
      <c r="C64" s="24" t="s">
        <v>315</v>
      </c>
      <c r="D64" s="20"/>
      <c r="E64" s="32"/>
    </row>
    <row r="65" spans="2:11">
      <c r="B65" s="24" t="s">
        <v>316</v>
      </c>
      <c r="C65" s="24" t="s">
        <v>317</v>
      </c>
      <c r="D65" s="20"/>
      <c r="E65" s="32"/>
    </row>
    <row r="66" spans="2:11">
      <c r="B66" s="24" t="s">
        <v>318</v>
      </c>
      <c r="C66" s="24" t="s">
        <v>319</v>
      </c>
      <c r="D66" s="20"/>
      <c r="E66" s="32"/>
    </row>
    <row r="67" spans="2:11">
      <c r="B67" s="24" t="s">
        <v>320</v>
      </c>
      <c r="C67" s="24" t="s">
        <v>321</v>
      </c>
      <c r="D67" s="20"/>
      <c r="E67" s="32"/>
    </row>
    <row r="68" spans="2:11">
      <c r="B68" s="24" t="s">
        <v>322</v>
      </c>
      <c r="C68" s="24" t="s">
        <v>323</v>
      </c>
      <c r="D68" s="20"/>
      <c r="E68" s="32"/>
    </row>
    <row r="69" spans="2:11">
      <c r="B69" s="24" t="s">
        <v>324</v>
      </c>
      <c r="C69" s="24" t="s">
        <v>325</v>
      </c>
      <c r="D69" s="20"/>
      <c r="E69" s="32"/>
    </row>
    <row r="70" spans="2:11">
      <c r="B70" s="24" t="s">
        <v>326</v>
      </c>
      <c r="C70" s="24" t="s">
        <v>327</v>
      </c>
      <c r="D70" s="20"/>
      <c r="E70" s="32"/>
    </row>
    <row r="71" spans="2:11">
      <c r="B71" s="24" t="s">
        <v>328</v>
      </c>
      <c r="C71" s="24" t="s">
        <v>329</v>
      </c>
      <c r="D71" s="20"/>
      <c r="E71" s="32"/>
    </row>
    <row r="72" spans="2:11">
      <c r="B72" s="24" t="s">
        <v>330</v>
      </c>
      <c r="C72" s="24" t="s">
        <v>331</v>
      </c>
      <c r="D72" s="20"/>
      <c r="E72" s="32"/>
    </row>
    <row r="73" spans="2:11">
      <c r="B73" s="24" t="s">
        <v>332</v>
      </c>
      <c r="C73" s="24" t="s">
        <v>333</v>
      </c>
      <c r="D73" s="20"/>
      <c r="E73" s="32"/>
    </row>
    <row r="74" spans="2:11">
      <c r="B74" s="24" t="s">
        <v>334</v>
      </c>
      <c r="C74" s="24" t="s">
        <v>335</v>
      </c>
      <c r="D74" s="20"/>
      <c r="E74" s="32"/>
    </row>
    <row r="75" spans="2:11">
      <c r="B75" s="24" t="s">
        <v>336</v>
      </c>
      <c r="C75" s="24" t="s">
        <v>335</v>
      </c>
      <c r="D75" s="20"/>
      <c r="E75" s="32"/>
    </row>
    <row r="76" spans="2:11">
      <c r="B76" s="24" t="s">
        <v>337</v>
      </c>
      <c r="C76" s="24" t="s">
        <v>338</v>
      </c>
      <c r="D76" s="20"/>
      <c r="E76" s="32"/>
    </row>
    <row r="77" spans="2:11">
      <c r="B77" s="28" t="s">
        <v>339</v>
      </c>
      <c r="C77" s="28" t="s">
        <v>340</v>
      </c>
      <c r="D77" s="20"/>
      <c r="E77" s="32"/>
    </row>
    <row r="78" spans="2:11" ht="13">
      <c r="B78" s="21" t="s">
        <v>341</v>
      </c>
      <c r="C78" s="21" t="s">
        <v>342</v>
      </c>
      <c r="D78" s="20"/>
      <c r="E78" s="52"/>
    </row>
    <row r="79" spans="2:11">
      <c r="B79" s="24" t="s">
        <v>343</v>
      </c>
      <c r="C79" s="24" t="s">
        <v>344</v>
      </c>
      <c r="D79" s="20"/>
      <c r="E79" s="53"/>
      <c r="F79" s="20"/>
      <c r="G79" s="20"/>
      <c r="H79" s="20"/>
      <c r="I79" s="20"/>
      <c r="J79" s="20"/>
      <c r="K79" s="20"/>
    </row>
    <row r="80" spans="2:11">
      <c r="B80" s="24" t="s">
        <v>345</v>
      </c>
      <c r="C80" s="24" t="s">
        <v>346</v>
      </c>
      <c r="D80" s="20"/>
      <c r="E80" s="53"/>
      <c r="F80" s="20"/>
      <c r="G80" s="20"/>
      <c r="H80" s="20"/>
      <c r="I80" s="20"/>
      <c r="J80" s="20"/>
      <c r="K80" s="20"/>
    </row>
    <row r="81" spans="2:11">
      <c r="B81" s="24" t="s">
        <v>347</v>
      </c>
      <c r="C81" s="24" t="s">
        <v>348</v>
      </c>
      <c r="D81" s="20"/>
      <c r="E81" s="53"/>
      <c r="F81" s="20"/>
      <c r="G81" s="20"/>
      <c r="H81" s="20"/>
      <c r="I81" s="20"/>
      <c r="J81" s="20"/>
      <c r="K81" s="20"/>
    </row>
    <row r="82" spans="2:11">
      <c r="B82" s="24" t="s">
        <v>349</v>
      </c>
      <c r="C82" s="24" t="s">
        <v>350</v>
      </c>
      <c r="D82" s="20"/>
      <c r="E82" s="53"/>
      <c r="F82" s="20"/>
      <c r="G82" s="20"/>
      <c r="H82" s="20"/>
      <c r="I82" s="20"/>
      <c r="J82" s="20"/>
      <c r="K82" s="20"/>
    </row>
    <row r="83" spans="2:11">
      <c r="B83" s="24" t="s">
        <v>351</v>
      </c>
      <c r="C83" s="24" t="s">
        <v>352</v>
      </c>
      <c r="D83" s="20"/>
      <c r="E83" s="53"/>
      <c r="F83" s="20"/>
      <c r="G83" s="20"/>
      <c r="H83" s="20"/>
      <c r="I83" s="20"/>
      <c r="J83" s="20"/>
      <c r="K83" s="20"/>
    </row>
    <row r="84" spans="2:11">
      <c r="B84" s="24" t="s">
        <v>353</v>
      </c>
      <c r="C84" s="24" t="s">
        <v>354</v>
      </c>
      <c r="D84" s="20"/>
      <c r="E84" s="53"/>
      <c r="F84" s="20"/>
      <c r="G84" s="20"/>
      <c r="H84" s="20"/>
      <c r="I84" s="20"/>
      <c r="J84" s="20"/>
      <c r="K84" s="20"/>
    </row>
    <row r="85" spans="2:11">
      <c r="B85" s="24" t="s">
        <v>355</v>
      </c>
      <c r="C85" s="24" t="s">
        <v>356</v>
      </c>
      <c r="D85" s="20"/>
      <c r="E85" s="53"/>
      <c r="F85" s="20"/>
      <c r="G85" s="20"/>
      <c r="H85" s="20"/>
      <c r="I85" s="20"/>
      <c r="J85" s="20"/>
      <c r="K85" s="20"/>
    </row>
    <row r="86" spans="2:11">
      <c r="B86" s="24" t="s">
        <v>357</v>
      </c>
      <c r="C86" s="24" t="s">
        <v>358</v>
      </c>
      <c r="D86" s="20"/>
      <c r="E86" s="53"/>
      <c r="F86" s="20"/>
      <c r="G86" s="20"/>
      <c r="H86" s="20"/>
      <c r="I86" s="20"/>
      <c r="J86" s="20"/>
      <c r="K86" s="20"/>
    </row>
    <row r="87" spans="2:11">
      <c r="B87" s="24" t="s">
        <v>359</v>
      </c>
      <c r="C87" s="24" t="s">
        <v>360</v>
      </c>
      <c r="D87" s="20"/>
      <c r="E87" s="53"/>
      <c r="F87" s="20"/>
      <c r="G87" s="20"/>
      <c r="H87" s="20"/>
      <c r="I87" s="20"/>
      <c r="J87" s="20"/>
      <c r="K87" s="20"/>
    </row>
    <row r="88" spans="2:11">
      <c r="B88" s="24" t="s">
        <v>361</v>
      </c>
      <c r="C88" s="24" t="s">
        <v>362</v>
      </c>
      <c r="D88" s="20"/>
      <c r="E88" s="53"/>
      <c r="F88" s="20"/>
      <c r="G88" s="20"/>
      <c r="H88" s="20"/>
      <c r="I88" s="20"/>
      <c r="J88" s="20"/>
      <c r="K88" s="20"/>
    </row>
    <row r="89" spans="2:11">
      <c r="B89" s="24" t="s">
        <v>363</v>
      </c>
      <c r="C89" s="24" t="s">
        <v>364</v>
      </c>
      <c r="D89" s="20"/>
      <c r="E89" s="53"/>
      <c r="F89" s="20"/>
      <c r="G89" s="20"/>
      <c r="H89" s="20"/>
      <c r="I89" s="20"/>
      <c r="J89" s="20"/>
      <c r="K89" s="20"/>
    </row>
    <row r="90" spans="2:11">
      <c r="B90" s="24" t="s">
        <v>365</v>
      </c>
      <c r="C90" s="24" t="s">
        <v>366</v>
      </c>
      <c r="D90" s="20"/>
      <c r="E90" s="53"/>
      <c r="F90" s="20"/>
      <c r="G90" s="20"/>
      <c r="H90" s="20"/>
      <c r="I90" s="20"/>
      <c r="J90" s="20"/>
      <c r="K90" s="20"/>
    </row>
    <row r="91" spans="2:11">
      <c r="B91" s="24" t="s">
        <v>367</v>
      </c>
      <c r="C91" s="24" t="s">
        <v>368</v>
      </c>
      <c r="D91" s="20"/>
      <c r="E91" s="53"/>
      <c r="F91" s="20"/>
      <c r="G91" s="20"/>
      <c r="H91" s="20"/>
      <c r="I91" s="20"/>
      <c r="J91" s="20"/>
      <c r="K91" s="20"/>
    </row>
    <row r="92" spans="2:11">
      <c r="B92" s="24" t="s">
        <v>369</v>
      </c>
      <c r="C92" s="24" t="s">
        <v>370</v>
      </c>
      <c r="D92" s="20"/>
      <c r="E92" s="53"/>
      <c r="F92" s="20"/>
      <c r="G92" s="20"/>
      <c r="H92" s="20"/>
      <c r="I92" s="20"/>
      <c r="J92" s="20"/>
      <c r="K92" s="20"/>
    </row>
    <row r="93" spans="2:11">
      <c r="B93" s="24" t="s">
        <v>371</v>
      </c>
      <c r="C93" s="24" t="s">
        <v>372</v>
      </c>
      <c r="D93" s="20"/>
      <c r="E93" s="53"/>
      <c r="F93" s="20"/>
      <c r="G93" s="20"/>
      <c r="H93" s="20"/>
      <c r="I93" s="20"/>
      <c r="J93" s="20"/>
      <c r="K93" s="20"/>
    </row>
    <row r="94" spans="2:11">
      <c r="B94" s="24" t="s">
        <v>373</v>
      </c>
      <c r="C94" s="24" t="s">
        <v>374</v>
      </c>
      <c r="D94" s="20"/>
      <c r="E94" s="53"/>
      <c r="F94" s="20"/>
      <c r="G94" s="20"/>
      <c r="H94" s="20"/>
      <c r="I94" s="20"/>
      <c r="J94" s="20"/>
      <c r="K94" s="20"/>
    </row>
    <row r="95" spans="2:11">
      <c r="B95" s="24" t="s">
        <v>375</v>
      </c>
      <c r="C95" s="24" t="s">
        <v>376</v>
      </c>
      <c r="D95" s="20"/>
      <c r="E95" s="53"/>
      <c r="F95" s="20"/>
      <c r="G95" s="20"/>
      <c r="H95" s="20"/>
      <c r="I95" s="20"/>
      <c r="J95" s="20"/>
      <c r="K95" s="20"/>
    </row>
    <row r="96" spans="2:11">
      <c r="B96" s="28" t="s">
        <v>377</v>
      </c>
      <c r="C96" s="28" t="s">
        <v>378</v>
      </c>
      <c r="D96" s="20"/>
      <c r="E96" s="53"/>
      <c r="F96" s="20"/>
      <c r="G96" s="20"/>
      <c r="H96" s="20"/>
      <c r="I96" s="20"/>
      <c r="J96" s="20"/>
      <c r="K96" s="20"/>
    </row>
    <row r="97" spans="2:11">
      <c r="B97" s="24" t="s">
        <v>379</v>
      </c>
      <c r="C97" s="24" t="s">
        <v>380</v>
      </c>
      <c r="D97" s="20"/>
      <c r="E97" s="53"/>
      <c r="F97" s="20"/>
      <c r="G97" s="20"/>
      <c r="H97" s="20"/>
      <c r="I97" s="20"/>
      <c r="J97" s="20"/>
      <c r="K97" s="20"/>
    </row>
    <row r="98" spans="2:11">
      <c r="B98" s="24" t="s">
        <v>381</v>
      </c>
      <c r="C98" s="24" t="s">
        <v>382</v>
      </c>
      <c r="D98" s="20"/>
      <c r="E98" s="53"/>
      <c r="F98" s="20"/>
      <c r="G98" s="20"/>
      <c r="H98" s="20"/>
      <c r="I98" s="20"/>
      <c r="J98" s="20"/>
      <c r="K98" s="20"/>
    </row>
    <row r="99" spans="2:11">
      <c r="B99" s="24" t="s">
        <v>383</v>
      </c>
      <c r="C99" s="24" t="s">
        <v>384</v>
      </c>
      <c r="D99" s="20"/>
      <c r="E99" s="53"/>
      <c r="F99" s="20"/>
      <c r="G99" s="20"/>
      <c r="H99" s="20"/>
      <c r="I99" s="20"/>
      <c r="J99" s="20"/>
      <c r="K99" s="20"/>
    </row>
    <row r="100" spans="2:11">
      <c r="B100" s="24" t="s">
        <v>385</v>
      </c>
      <c r="C100" s="24" t="s">
        <v>386</v>
      </c>
      <c r="D100" s="20"/>
      <c r="E100" s="53"/>
      <c r="F100" s="20"/>
      <c r="G100" s="20"/>
      <c r="H100" s="20"/>
      <c r="I100" s="20"/>
      <c r="J100" s="20"/>
      <c r="K100" s="20"/>
    </row>
    <row r="101" spans="2:11" ht="13">
      <c r="B101" s="21" t="s">
        <v>387</v>
      </c>
      <c r="C101" s="21" t="s">
        <v>388</v>
      </c>
      <c r="D101" s="20"/>
      <c r="E101" s="53"/>
      <c r="F101" s="20"/>
      <c r="G101" s="20"/>
      <c r="H101" s="20"/>
      <c r="I101" s="20"/>
      <c r="J101" s="20"/>
      <c r="K101" s="20"/>
    </row>
    <row r="102" spans="2:11">
      <c r="B102" s="24" t="s">
        <v>389</v>
      </c>
      <c r="C102" s="24" t="s">
        <v>388</v>
      </c>
      <c r="D102" s="20"/>
      <c r="E102" s="53"/>
      <c r="F102" s="20"/>
      <c r="G102" s="20"/>
      <c r="H102" s="20"/>
      <c r="I102" s="20"/>
      <c r="J102" s="20"/>
      <c r="K102" s="20"/>
    </row>
    <row r="103" spans="2:11">
      <c r="B103" s="24" t="s">
        <v>390</v>
      </c>
      <c r="C103" s="24" t="s">
        <v>391</v>
      </c>
      <c r="D103" s="20"/>
      <c r="E103" s="53"/>
      <c r="F103" s="20"/>
      <c r="G103" s="20"/>
      <c r="H103" s="20"/>
      <c r="I103" s="20"/>
      <c r="J103" s="20"/>
      <c r="K103" s="20"/>
    </row>
    <row r="104" spans="2:11">
      <c r="B104" s="24" t="s">
        <v>392</v>
      </c>
      <c r="C104" s="24" t="s">
        <v>393</v>
      </c>
      <c r="D104" s="20"/>
      <c r="E104" s="53"/>
      <c r="F104" s="20"/>
      <c r="G104" s="20"/>
      <c r="H104" s="20"/>
      <c r="I104" s="20"/>
      <c r="J104" s="20"/>
      <c r="K104" s="20"/>
    </row>
    <row r="105" spans="2:11">
      <c r="B105" s="24" t="s">
        <v>394</v>
      </c>
      <c r="C105" s="24" t="s">
        <v>395</v>
      </c>
      <c r="D105" s="20"/>
      <c r="E105" s="53"/>
      <c r="F105" s="20"/>
      <c r="G105" s="20"/>
      <c r="H105" s="20"/>
      <c r="I105" s="20"/>
      <c r="J105" s="20"/>
      <c r="K105" s="20"/>
    </row>
    <row r="106" spans="2:11">
      <c r="B106" s="24" t="s">
        <v>396</v>
      </c>
      <c r="C106" s="24" t="s">
        <v>397</v>
      </c>
      <c r="D106" s="20"/>
      <c r="E106" s="53"/>
      <c r="F106" s="20"/>
      <c r="G106" s="20"/>
      <c r="H106" s="20"/>
      <c r="I106" s="20"/>
      <c r="J106" s="20"/>
      <c r="K106" s="20"/>
    </row>
    <row r="107" spans="2:11">
      <c r="B107" s="24" t="s">
        <v>398</v>
      </c>
      <c r="C107" s="24" t="s">
        <v>399</v>
      </c>
      <c r="D107" s="20"/>
      <c r="E107" s="53"/>
      <c r="F107" s="20"/>
      <c r="G107" s="20"/>
      <c r="H107" s="20"/>
      <c r="I107" s="20"/>
      <c r="J107" s="20"/>
      <c r="K107" s="20"/>
    </row>
    <row r="108" spans="2:11">
      <c r="B108" s="24" t="s">
        <v>400</v>
      </c>
      <c r="C108" s="24" t="s">
        <v>401</v>
      </c>
      <c r="D108" s="20"/>
      <c r="E108" s="53"/>
      <c r="F108" s="20"/>
      <c r="G108" s="20"/>
      <c r="H108" s="20"/>
      <c r="I108" s="20"/>
      <c r="J108" s="20"/>
      <c r="K108" s="20"/>
    </row>
    <row r="109" spans="2:11" ht="13">
      <c r="B109" s="21" t="s">
        <v>402</v>
      </c>
      <c r="C109" s="21" t="s">
        <v>403</v>
      </c>
      <c r="D109" s="20"/>
      <c r="E109" s="53"/>
      <c r="F109" s="20"/>
      <c r="G109" s="20"/>
      <c r="H109" s="20"/>
      <c r="I109" s="20"/>
      <c r="J109" s="20"/>
      <c r="K109" s="20"/>
    </row>
    <row r="110" spans="2:11">
      <c r="B110" s="24" t="s">
        <v>404</v>
      </c>
      <c r="C110" s="24" t="s">
        <v>405</v>
      </c>
      <c r="D110" s="20"/>
      <c r="E110" s="53"/>
      <c r="F110" s="20"/>
      <c r="G110" s="20"/>
      <c r="H110" s="20"/>
      <c r="I110" s="20"/>
      <c r="J110" s="20"/>
      <c r="K110" s="20"/>
    </row>
    <row r="111" spans="2:11">
      <c r="B111" s="24" t="s">
        <v>406</v>
      </c>
      <c r="C111" s="24" t="s">
        <v>407</v>
      </c>
      <c r="D111" s="20"/>
      <c r="E111" s="53"/>
      <c r="F111" s="20"/>
      <c r="G111" s="20"/>
      <c r="H111" s="20"/>
      <c r="I111" s="20"/>
      <c r="J111" s="20"/>
      <c r="K111" s="20"/>
    </row>
    <row r="112" spans="2:11">
      <c r="B112" s="24" t="s">
        <v>408</v>
      </c>
      <c r="C112" s="24" t="s">
        <v>409</v>
      </c>
      <c r="D112" s="20"/>
      <c r="E112" s="53"/>
      <c r="F112" s="20"/>
      <c r="G112" s="20"/>
      <c r="H112" s="20"/>
      <c r="I112" s="20"/>
      <c r="J112" s="20"/>
      <c r="K112" s="20"/>
    </row>
    <row r="113" spans="2:11">
      <c r="B113" s="24" t="s">
        <v>410</v>
      </c>
      <c r="C113" s="24" t="s">
        <v>411</v>
      </c>
      <c r="D113" s="20"/>
      <c r="E113" s="53"/>
      <c r="F113" s="20"/>
      <c r="G113" s="20"/>
      <c r="H113" s="20"/>
      <c r="I113" s="20"/>
      <c r="J113" s="20"/>
      <c r="K113" s="20"/>
    </row>
    <row r="114" spans="2:11">
      <c r="B114" s="24" t="s">
        <v>412</v>
      </c>
      <c r="C114" s="24" t="s">
        <v>413</v>
      </c>
      <c r="D114" s="20"/>
      <c r="E114" s="53"/>
      <c r="F114" s="20"/>
      <c r="G114" s="20"/>
      <c r="H114" s="20"/>
      <c r="I114" s="20"/>
      <c r="J114" s="20"/>
      <c r="K114" s="20"/>
    </row>
    <row r="115" spans="2:11">
      <c r="B115" s="24" t="s">
        <v>414</v>
      </c>
      <c r="C115" s="24" t="s">
        <v>415</v>
      </c>
      <c r="D115" s="20"/>
      <c r="E115" s="53"/>
      <c r="F115" s="20"/>
      <c r="G115" s="20"/>
      <c r="H115" s="20"/>
      <c r="I115" s="20"/>
      <c r="J115" s="20"/>
      <c r="K115" s="20"/>
    </row>
    <row r="116" spans="2:11" ht="13">
      <c r="B116" s="31" t="s">
        <v>416</v>
      </c>
      <c r="C116" s="31" t="s">
        <v>417</v>
      </c>
      <c r="D116" s="20"/>
      <c r="E116" s="53"/>
      <c r="F116" s="20"/>
      <c r="G116" s="20"/>
      <c r="H116" s="20"/>
      <c r="I116" s="20"/>
      <c r="J116" s="20"/>
      <c r="K116" s="20"/>
    </row>
    <row r="117" spans="2:11">
      <c r="B117" s="24" t="s">
        <v>418</v>
      </c>
      <c r="C117" s="24" t="s">
        <v>419</v>
      </c>
      <c r="D117" s="20"/>
      <c r="E117" s="53"/>
      <c r="F117" s="20"/>
      <c r="G117" s="20"/>
      <c r="H117" s="20"/>
      <c r="I117" s="20"/>
      <c r="J117" s="20"/>
      <c r="K117" s="20"/>
    </row>
    <row r="118" spans="2:11">
      <c r="B118" s="24" t="s">
        <v>420</v>
      </c>
      <c r="C118" s="24" t="s">
        <v>421</v>
      </c>
      <c r="D118" s="20"/>
      <c r="E118" s="53"/>
      <c r="F118" s="20"/>
      <c r="G118" s="20"/>
      <c r="H118" s="20"/>
      <c r="I118" s="20"/>
      <c r="J118" s="20"/>
      <c r="K118" s="20"/>
    </row>
    <row r="119" spans="2:11">
      <c r="B119" s="24" t="s">
        <v>422</v>
      </c>
      <c r="C119" s="24" t="s">
        <v>423</v>
      </c>
      <c r="D119" s="20"/>
      <c r="E119" s="53"/>
      <c r="F119" s="20"/>
      <c r="G119" s="20"/>
      <c r="H119" s="20"/>
      <c r="I119" s="20"/>
      <c r="J119" s="20"/>
      <c r="K119" s="20"/>
    </row>
    <row r="120" spans="2:11">
      <c r="B120" s="24" t="s">
        <v>424</v>
      </c>
      <c r="C120" s="24" t="s">
        <v>425</v>
      </c>
      <c r="D120" s="20"/>
      <c r="E120" s="53"/>
      <c r="F120" s="20"/>
      <c r="G120" s="20"/>
      <c r="H120" s="20"/>
      <c r="I120" s="20"/>
      <c r="J120" s="20"/>
      <c r="K120" s="20"/>
    </row>
    <row r="121" spans="2:11">
      <c r="B121" s="24" t="s">
        <v>426</v>
      </c>
      <c r="C121" s="24" t="s">
        <v>427</v>
      </c>
      <c r="D121" s="20"/>
      <c r="E121" s="53"/>
      <c r="F121" s="20"/>
      <c r="G121" s="20"/>
      <c r="H121" s="20"/>
      <c r="I121" s="20"/>
      <c r="J121" s="20"/>
      <c r="K121" s="20"/>
    </row>
    <row r="122" spans="2:11">
      <c r="B122" s="24" t="s">
        <v>428</v>
      </c>
      <c r="C122" s="24" t="s">
        <v>429</v>
      </c>
      <c r="D122" s="20"/>
      <c r="E122" s="53"/>
      <c r="F122" s="20"/>
      <c r="G122" s="20"/>
      <c r="H122" s="20"/>
      <c r="I122" s="20"/>
      <c r="J122" s="20"/>
      <c r="K122" s="20"/>
    </row>
    <row r="123" spans="2:11">
      <c r="B123" s="24" t="s">
        <v>430</v>
      </c>
      <c r="C123" s="24" t="s">
        <v>431</v>
      </c>
      <c r="D123" s="20"/>
      <c r="E123" s="53"/>
      <c r="F123" s="20"/>
      <c r="G123" s="20"/>
      <c r="H123" s="20"/>
      <c r="I123" s="20"/>
      <c r="J123" s="20"/>
      <c r="K123" s="20"/>
    </row>
    <row r="124" spans="2:11">
      <c r="B124" s="24" t="s">
        <v>432</v>
      </c>
      <c r="C124" s="24" t="s">
        <v>433</v>
      </c>
      <c r="D124" s="20"/>
      <c r="E124" s="53"/>
      <c r="F124" s="20"/>
      <c r="G124" s="20"/>
      <c r="H124" s="20"/>
      <c r="I124" s="20"/>
      <c r="J124" s="20"/>
      <c r="K124" s="20"/>
    </row>
    <row r="125" spans="2:11">
      <c r="B125" s="24" t="s">
        <v>434</v>
      </c>
      <c r="C125" s="24" t="s">
        <v>435</v>
      </c>
      <c r="D125" s="20"/>
      <c r="E125" s="53"/>
      <c r="F125" s="20"/>
      <c r="G125" s="20"/>
      <c r="H125" s="20"/>
      <c r="I125" s="20"/>
      <c r="J125" s="20"/>
      <c r="K125" s="20"/>
    </row>
    <row r="126" spans="2:11">
      <c r="B126" s="28" t="s">
        <v>436</v>
      </c>
      <c r="C126" s="28" t="s">
        <v>437</v>
      </c>
      <c r="D126" s="20"/>
      <c r="E126" s="53"/>
      <c r="F126" s="20"/>
      <c r="G126" s="20"/>
      <c r="H126" s="20"/>
      <c r="I126" s="20"/>
      <c r="J126" s="20"/>
      <c r="K126" s="20"/>
    </row>
    <row r="127" spans="2:11">
      <c r="B127" s="24" t="s">
        <v>438</v>
      </c>
      <c r="C127" s="24" t="s">
        <v>439</v>
      </c>
      <c r="D127" s="20"/>
      <c r="E127" s="53"/>
      <c r="F127" s="20"/>
      <c r="G127" s="20"/>
      <c r="H127" s="20"/>
      <c r="I127" s="20"/>
      <c r="J127" s="20"/>
      <c r="K127" s="20"/>
    </row>
    <row r="128" spans="2:11">
      <c r="B128" s="24" t="s">
        <v>440</v>
      </c>
      <c r="C128" s="24" t="s">
        <v>441</v>
      </c>
      <c r="D128" s="20"/>
      <c r="E128" s="53"/>
      <c r="F128" s="20"/>
      <c r="G128" s="20"/>
      <c r="H128" s="20"/>
      <c r="I128" s="20"/>
      <c r="J128" s="20"/>
      <c r="K128" s="20"/>
    </row>
    <row r="129" spans="2:11">
      <c r="B129" s="24" t="s">
        <v>442</v>
      </c>
      <c r="C129" s="24" t="s">
        <v>443</v>
      </c>
      <c r="D129" s="20"/>
      <c r="E129" s="53"/>
      <c r="F129" s="20"/>
      <c r="G129" s="20"/>
      <c r="H129" s="20"/>
      <c r="I129" s="20"/>
      <c r="J129" s="20"/>
      <c r="K129" s="20"/>
    </row>
    <row r="130" spans="2:11">
      <c r="B130" s="24" t="s">
        <v>444</v>
      </c>
      <c r="C130" s="24" t="s">
        <v>445</v>
      </c>
      <c r="D130" s="20"/>
      <c r="E130" s="53"/>
      <c r="F130" s="20"/>
      <c r="G130" s="20"/>
      <c r="H130" s="20"/>
      <c r="I130" s="20"/>
      <c r="J130" s="20"/>
      <c r="K130" s="20"/>
    </row>
    <row r="131" spans="2:11">
      <c r="B131" s="24" t="s">
        <v>105</v>
      </c>
      <c r="C131" s="24" t="s">
        <v>446</v>
      </c>
      <c r="D131" s="20"/>
      <c r="E131" s="53"/>
      <c r="F131" s="20"/>
      <c r="G131" s="20"/>
      <c r="H131" s="20"/>
      <c r="I131" s="20"/>
      <c r="J131" s="20"/>
      <c r="K131" s="20"/>
    </row>
    <row r="132" spans="2:11" ht="13">
      <c r="B132" s="21" t="s">
        <v>447</v>
      </c>
      <c r="C132" s="21" t="s">
        <v>448</v>
      </c>
      <c r="D132" s="20"/>
      <c r="E132" s="53"/>
      <c r="F132" s="20"/>
      <c r="G132" s="20"/>
      <c r="H132" s="20"/>
      <c r="I132" s="20"/>
      <c r="J132" s="20"/>
      <c r="K132" s="20"/>
    </row>
    <row r="133" spans="2:11">
      <c r="B133" s="24" t="s">
        <v>449</v>
      </c>
      <c r="C133" s="24" t="s">
        <v>450</v>
      </c>
      <c r="D133" s="20"/>
      <c r="E133" s="53"/>
      <c r="F133" s="20"/>
      <c r="G133" s="20"/>
      <c r="H133" s="20"/>
      <c r="I133" s="20"/>
      <c r="J133" s="20"/>
      <c r="K133" s="20"/>
    </row>
    <row r="134" spans="2:11">
      <c r="B134" s="24" t="s">
        <v>451</v>
      </c>
      <c r="C134" s="24" t="s">
        <v>452</v>
      </c>
      <c r="D134" s="20"/>
      <c r="E134" s="53"/>
      <c r="F134" s="20"/>
      <c r="G134" s="20"/>
      <c r="H134" s="20"/>
      <c r="I134" s="20"/>
      <c r="J134" s="20"/>
      <c r="K134" s="20"/>
    </row>
    <row r="135" spans="2:11">
      <c r="B135" s="24" t="s">
        <v>453</v>
      </c>
      <c r="C135" s="24" t="s">
        <v>454</v>
      </c>
      <c r="D135" s="20"/>
      <c r="E135" s="53"/>
      <c r="F135" s="20"/>
      <c r="G135" s="20"/>
      <c r="H135" s="20"/>
      <c r="I135" s="20"/>
      <c r="J135" s="20"/>
      <c r="K135" s="20"/>
    </row>
    <row r="136" spans="2:11">
      <c r="B136" s="24" t="s">
        <v>455</v>
      </c>
      <c r="C136" s="24" t="s">
        <v>456</v>
      </c>
      <c r="D136" s="20"/>
      <c r="E136" s="53"/>
      <c r="F136" s="20"/>
      <c r="G136" s="20"/>
      <c r="H136" s="20"/>
      <c r="I136" s="20"/>
      <c r="J136" s="20"/>
      <c r="K136" s="20"/>
    </row>
    <row r="137" spans="2:11">
      <c r="B137" s="24" t="s">
        <v>457</v>
      </c>
      <c r="C137" s="24" t="s">
        <v>458</v>
      </c>
      <c r="D137" s="20"/>
      <c r="E137" s="53"/>
      <c r="F137" s="20"/>
      <c r="G137" s="20"/>
      <c r="H137" s="20"/>
      <c r="I137" s="20"/>
      <c r="J137" s="20"/>
      <c r="K137" s="20"/>
    </row>
    <row r="138" spans="2:11">
      <c r="B138" s="24" t="s">
        <v>459</v>
      </c>
      <c r="C138" s="24" t="s">
        <v>460</v>
      </c>
      <c r="D138" s="20"/>
      <c r="E138" s="53"/>
      <c r="F138" s="20"/>
      <c r="G138" s="20"/>
      <c r="H138" s="20"/>
      <c r="I138" s="20"/>
      <c r="J138" s="20"/>
      <c r="K138" s="20"/>
    </row>
    <row r="139" spans="2:11">
      <c r="B139" s="24" t="s">
        <v>461</v>
      </c>
      <c r="C139" s="24" t="s">
        <v>460</v>
      </c>
      <c r="D139" s="20"/>
      <c r="E139" s="53"/>
      <c r="F139" s="20"/>
      <c r="G139" s="20"/>
      <c r="H139" s="20"/>
      <c r="I139" s="20"/>
      <c r="J139" s="20"/>
      <c r="K139" s="20"/>
    </row>
    <row r="140" spans="2:11" ht="13">
      <c r="B140" s="31" t="s">
        <v>462</v>
      </c>
      <c r="C140" s="31" t="s">
        <v>463</v>
      </c>
      <c r="D140" s="20"/>
      <c r="E140" s="53"/>
      <c r="F140" s="20"/>
      <c r="G140" s="20"/>
      <c r="H140" s="20"/>
      <c r="I140" s="20"/>
      <c r="J140" s="20"/>
      <c r="K140" s="20"/>
    </row>
    <row r="141" spans="2:11">
      <c r="B141" s="24" t="s">
        <v>464</v>
      </c>
      <c r="C141" s="24" t="s">
        <v>465</v>
      </c>
      <c r="D141" s="20"/>
      <c r="E141" s="53"/>
      <c r="F141" s="20"/>
      <c r="G141" s="20"/>
      <c r="H141" s="20"/>
      <c r="I141" s="20"/>
      <c r="J141" s="20"/>
      <c r="K141" s="20"/>
    </row>
    <row r="142" spans="2:11">
      <c r="B142" s="24" t="s">
        <v>466</v>
      </c>
      <c r="C142" s="24" t="s">
        <v>465</v>
      </c>
      <c r="D142" s="20"/>
      <c r="E142" s="53"/>
      <c r="F142" s="20"/>
      <c r="G142" s="20"/>
      <c r="H142" s="20"/>
      <c r="I142" s="20"/>
      <c r="J142" s="20"/>
      <c r="K142" s="20"/>
    </row>
    <row r="143" spans="2:11">
      <c r="B143" s="24" t="s">
        <v>467</v>
      </c>
      <c r="C143" s="24" t="s">
        <v>468</v>
      </c>
      <c r="D143" s="20"/>
      <c r="E143" s="53"/>
      <c r="F143" s="20"/>
      <c r="G143" s="20"/>
      <c r="H143" s="20"/>
      <c r="I143" s="20"/>
      <c r="J143" s="20"/>
      <c r="K143" s="20"/>
    </row>
    <row r="144" spans="2:11">
      <c r="B144" s="24" t="s">
        <v>469</v>
      </c>
      <c r="C144" s="24" t="s">
        <v>470</v>
      </c>
      <c r="D144" s="20"/>
      <c r="E144" s="53"/>
      <c r="F144" s="20"/>
      <c r="G144" s="20"/>
      <c r="H144" s="20"/>
      <c r="I144" s="20"/>
      <c r="J144" s="20"/>
      <c r="K144" s="20"/>
    </row>
    <row r="145" spans="2:11">
      <c r="B145" s="24" t="s">
        <v>471</v>
      </c>
      <c r="C145" s="24" t="s">
        <v>470</v>
      </c>
      <c r="D145" s="20"/>
      <c r="E145" s="53"/>
      <c r="F145" s="20"/>
      <c r="G145" s="20"/>
      <c r="H145" s="20"/>
      <c r="I145" s="20"/>
      <c r="J145" s="20"/>
      <c r="K145" s="20"/>
    </row>
    <row r="146" spans="2:11">
      <c r="B146" s="24" t="s">
        <v>472</v>
      </c>
      <c r="C146" s="24" t="s">
        <v>473</v>
      </c>
      <c r="D146" s="20"/>
      <c r="E146" s="53"/>
      <c r="F146" s="20"/>
      <c r="G146" s="20"/>
      <c r="H146" s="20"/>
      <c r="I146" s="20"/>
      <c r="J146" s="20"/>
      <c r="K146" s="20"/>
    </row>
    <row r="147" spans="2:11">
      <c r="B147" s="24" t="s">
        <v>474</v>
      </c>
      <c r="C147" s="24" t="s">
        <v>475</v>
      </c>
      <c r="D147" s="20"/>
      <c r="E147" s="53"/>
      <c r="F147" s="20"/>
      <c r="G147" s="20"/>
      <c r="H147" s="20"/>
      <c r="I147" s="20"/>
      <c r="J147" s="20"/>
      <c r="K147" s="20"/>
    </row>
    <row r="148" spans="2:11" ht="13">
      <c r="B148" s="21" t="s">
        <v>476</v>
      </c>
      <c r="C148" s="21" t="s">
        <v>477</v>
      </c>
      <c r="D148" s="20"/>
      <c r="E148" s="53"/>
      <c r="F148" s="20"/>
      <c r="G148" s="20"/>
      <c r="H148" s="20"/>
      <c r="I148" s="20"/>
      <c r="J148" s="20"/>
      <c r="K148" s="20"/>
    </row>
    <row r="149" spans="2:11">
      <c r="B149" s="24" t="s">
        <v>478</v>
      </c>
      <c r="C149" s="24" t="s">
        <v>479</v>
      </c>
      <c r="D149" s="20"/>
      <c r="E149" s="53"/>
      <c r="F149" s="20"/>
      <c r="G149" s="20"/>
      <c r="H149" s="20"/>
      <c r="I149" s="20"/>
      <c r="J149" s="20"/>
      <c r="K149" s="20"/>
    </row>
    <row r="150" spans="2:11">
      <c r="B150" s="24" t="s">
        <v>480</v>
      </c>
      <c r="C150" s="24" t="s">
        <v>481</v>
      </c>
      <c r="D150" s="20"/>
      <c r="E150" s="53"/>
      <c r="F150" s="20"/>
      <c r="G150" s="20"/>
      <c r="H150" s="20"/>
      <c r="I150" s="20"/>
      <c r="J150" s="20"/>
      <c r="K150" s="20"/>
    </row>
    <row r="151" spans="2:11">
      <c r="B151" s="24" t="s">
        <v>482</v>
      </c>
      <c r="C151" s="24" t="s">
        <v>483</v>
      </c>
      <c r="D151" s="20"/>
      <c r="E151" s="53"/>
      <c r="F151" s="20"/>
      <c r="G151" s="20"/>
      <c r="H151" s="20"/>
      <c r="I151" s="20"/>
      <c r="J151" s="20"/>
      <c r="K151" s="20"/>
    </row>
    <row r="152" spans="2:11">
      <c r="B152" s="24" t="s">
        <v>484</v>
      </c>
      <c r="C152" s="24" t="s">
        <v>485</v>
      </c>
      <c r="D152" s="20"/>
      <c r="E152" s="53"/>
      <c r="F152" s="20"/>
      <c r="G152" s="20"/>
      <c r="H152" s="20"/>
      <c r="I152" s="20"/>
      <c r="J152" s="20"/>
      <c r="K152" s="20"/>
    </row>
    <row r="153" spans="2:11">
      <c r="B153" s="24" t="s">
        <v>486</v>
      </c>
      <c r="C153" s="24" t="s">
        <v>487</v>
      </c>
      <c r="D153" s="20"/>
      <c r="E153" s="53"/>
      <c r="F153" s="20"/>
      <c r="G153" s="20"/>
      <c r="H153" s="20"/>
      <c r="I153" s="20"/>
      <c r="J153" s="20"/>
      <c r="K153" s="20"/>
    </row>
    <row r="154" spans="2:11">
      <c r="B154" s="24" t="s">
        <v>488</v>
      </c>
      <c r="C154" s="24" t="s">
        <v>489</v>
      </c>
      <c r="D154" s="20"/>
      <c r="E154" s="53"/>
      <c r="F154" s="20"/>
      <c r="G154" s="20"/>
      <c r="H154" s="20"/>
      <c r="I154" s="20"/>
      <c r="J154" s="20"/>
      <c r="K154" s="20"/>
    </row>
    <row r="155" spans="2:11">
      <c r="B155" s="24" t="s">
        <v>490</v>
      </c>
      <c r="C155" s="24" t="s">
        <v>491</v>
      </c>
      <c r="D155" s="20"/>
      <c r="E155" s="53"/>
      <c r="F155" s="20"/>
      <c r="G155" s="20"/>
      <c r="H155" s="20"/>
      <c r="I155" s="20"/>
      <c r="J155" s="20"/>
      <c r="K155" s="20"/>
    </row>
    <row r="156" spans="2:11">
      <c r="B156" s="24" t="s">
        <v>492</v>
      </c>
      <c r="C156" s="24" t="s">
        <v>493</v>
      </c>
      <c r="D156" s="20"/>
      <c r="E156" s="53"/>
      <c r="F156" s="20"/>
      <c r="G156" s="20"/>
      <c r="H156" s="20"/>
      <c r="I156" s="20"/>
      <c r="J156" s="20"/>
      <c r="K156" s="20"/>
    </row>
    <row r="157" spans="2:11">
      <c r="B157" s="24" t="s">
        <v>494</v>
      </c>
      <c r="C157" s="24" t="s">
        <v>495</v>
      </c>
      <c r="D157" s="20"/>
      <c r="E157" s="53"/>
      <c r="F157" s="20"/>
      <c r="G157" s="20"/>
      <c r="H157" s="20"/>
      <c r="I157" s="20"/>
      <c r="J157" s="20"/>
      <c r="K157" s="20"/>
    </row>
    <row r="158" spans="2:11">
      <c r="B158" s="24" t="s">
        <v>496</v>
      </c>
      <c r="C158" s="24" t="s">
        <v>497</v>
      </c>
      <c r="D158" s="20"/>
      <c r="E158" s="53"/>
      <c r="F158" s="20"/>
      <c r="G158" s="20"/>
      <c r="H158" s="20"/>
      <c r="I158" s="20"/>
      <c r="J158" s="20"/>
      <c r="K158" s="20"/>
    </row>
    <row r="159" spans="2:11">
      <c r="B159" s="24" t="s">
        <v>498</v>
      </c>
      <c r="C159" s="24" t="s">
        <v>499</v>
      </c>
      <c r="D159" s="20"/>
      <c r="E159" s="53"/>
      <c r="F159" s="20"/>
      <c r="G159" s="20"/>
      <c r="H159" s="20"/>
      <c r="I159" s="20"/>
      <c r="J159" s="20"/>
      <c r="K159" s="20"/>
    </row>
    <row r="160" spans="2:11">
      <c r="B160" s="24" t="s">
        <v>500</v>
      </c>
      <c r="C160" s="24" t="s">
        <v>501</v>
      </c>
      <c r="D160" s="20"/>
      <c r="E160" s="53"/>
      <c r="F160" s="20"/>
      <c r="G160" s="20"/>
      <c r="H160" s="20"/>
      <c r="I160" s="20"/>
      <c r="J160" s="20"/>
      <c r="K160" s="20"/>
    </row>
    <row r="161" spans="2:11">
      <c r="B161" s="24" t="s">
        <v>502</v>
      </c>
      <c r="C161" s="24" t="s">
        <v>503</v>
      </c>
      <c r="D161" s="20"/>
      <c r="E161" s="53"/>
      <c r="F161" s="20"/>
      <c r="G161" s="20"/>
      <c r="H161" s="20"/>
      <c r="I161" s="20"/>
      <c r="J161" s="20"/>
      <c r="K161" s="20"/>
    </row>
    <row r="162" spans="2:11">
      <c r="B162" s="24" t="s">
        <v>504</v>
      </c>
      <c r="C162" s="24" t="s">
        <v>505</v>
      </c>
      <c r="D162" s="20"/>
      <c r="E162" s="53"/>
      <c r="F162" s="20"/>
      <c r="G162" s="20"/>
      <c r="H162" s="20"/>
      <c r="I162" s="20"/>
      <c r="J162" s="20"/>
      <c r="K162" s="20"/>
    </row>
    <row r="163" spans="2:11">
      <c r="B163" s="28" t="s">
        <v>506</v>
      </c>
      <c r="C163" s="28" t="s">
        <v>507</v>
      </c>
      <c r="D163" s="20"/>
      <c r="E163" s="53"/>
      <c r="F163" s="20"/>
      <c r="G163" s="20"/>
      <c r="H163" s="20"/>
      <c r="I163" s="20"/>
      <c r="J163" s="20"/>
      <c r="K163" s="20"/>
    </row>
    <row r="164" spans="2:11">
      <c r="B164" s="28" t="s">
        <v>508</v>
      </c>
      <c r="C164" s="28" t="s">
        <v>509</v>
      </c>
      <c r="D164" s="20"/>
      <c r="E164" s="53"/>
      <c r="F164" s="20"/>
      <c r="G164" s="20"/>
      <c r="H164" s="20"/>
      <c r="I164" s="20"/>
      <c r="J164" s="20"/>
      <c r="K164" s="20"/>
    </row>
    <row r="165" spans="2:11">
      <c r="B165" s="23" t="s">
        <v>510</v>
      </c>
      <c r="C165" s="24" t="s">
        <v>511</v>
      </c>
      <c r="D165" s="20"/>
      <c r="E165" s="53"/>
      <c r="F165" s="20"/>
      <c r="G165" s="20"/>
      <c r="H165" s="20"/>
      <c r="I165" s="20"/>
      <c r="J165" s="20"/>
      <c r="K165" s="20"/>
    </row>
    <row r="166" spans="2:11" ht="13">
      <c r="B166" s="21" t="s">
        <v>512</v>
      </c>
      <c r="C166" s="21" t="s">
        <v>513</v>
      </c>
      <c r="D166" s="20"/>
      <c r="E166" s="53"/>
      <c r="F166" s="20"/>
      <c r="G166" s="20"/>
      <c r="H166" s="20"/>
      <c r="I166" s="20"/>
      <c r="J166" s="20"/>
      <c r="K166" s="20"/>
    </row>
    <row r="167" spans="2:11">
      <c r="B167" s="23" t="s">
        <v>514</v>
      </c>
      <c r="C167" s="24" t="s">
        <v>515</v>
      </c>
      <c r="D167" s="20"/>
      <c r="E167" s="53"/>
      <c r="F167" s="20"/>
      <c r="G167" s="20"/>
      <c r="H167" s="20"/>
      <c r="I167" s="20"/>
      <c r="J167" s="20"/>
      <c r="K167" s="20"/>
    </row>
    <row r="168" spans="2:11">
      <c r="B168" s="23" t="s">
        <v>516</v>
      </c>
      <c r="C168" s="24" t="s">
        <v>517</v>
      </c>
      <c r="D168" s="20"/>
      <c r="E168" s="53"/>
      <c r="F168" s="20"/>
      <c r="G168" s="20"/>
      <c r="H168" s="20"/>
      <c r="I168" s="20"/>
      <c r="J168" s="20"/>
      <c r="K168" s="20"/>
    </row>
    <row r="169" spans="2:11">
      <c r="B169" s="23" t="s">
        <v>518</v>
      </c>
      <c r="C169" s="24" t="s">
        <v>519</v>
      </c>
      <c r="D169" s="20"/>
      <c r="E169" s="53"/>
      <c r="F169" s="20"/>
      <c r="G169" s="20"/>
      <c r="H169" s="20"/>
      <c r="I169" s="20"/>
      <c r="J169" s="20"/>
      <c r="K169" s="20"/>
    </row>
    <row r="170" spans="2:11">
      <c r="B170" s="23" t="s">
        <v>520</v>
      </c>
      <c r="C170" s="24" t="s">
        <v>521</v>
      </c>
      <c r="D170" s="20"/>
      <c r="E170" s="53"/>
      <c r="F170" s="20"/>
      <c r="G170" s="20"/>
      <c r="H170" s="20"/>
      <c r="I170" s="20"/>
      <c r="J170" s="20"/>
      <c r="K170" s="20"/>
    </row>
    <row r="171" spans="2:11">
      <c r="B171" s="23" t="s">
        <v>522</v>
      </c>
      <c r="C171" s="24" t="s">
        <v>523</v>
      </c>
      <c r="D171" s="20"/>
      <c r="E171" s="53"/>
      <c r="F171" s="20"/>
      <c r="G171" s="20"/>
      <c r="H171" s="20"/>
      <c r="I171" s="20"/>
      <c r="J171" s="20"/>
      <c r="K171" s="20"/>
    </row>
    <row r="172" spans="2:11">
      <c r="B172" s="23" t="s">
        <v>524</v>
      </c>
      <c r="C172" s="24" t="s">
        <v>525</v>
      </c>
      <c r="D172" s="20"/>
      <c r="E172" s="53"/>
      <c r="F172" s="20"/>
      <c r="G172" s="20"/>
      <c r="H172" s="20"/>
      <c r="I172" s="20"/>
      <c r="J172" s="20"/>
      <c r="K172" s="20"/>
    </row>
    <row r="173" spans="2:11">
      <c r="B173" s="23" t="s">
        <v>526</v>
      </c>
      <c r="C173" s="24" t="s">
        <v>527</v>
      </c>
      <c r="D173" s="20"/>
      <c r="E173" s="53"/>
      <c r="F173" s="20"/>
      <c r="G173" s="20"/>
      <c r="H173" s="20"/>
      <c r="I173" s="20"/>
      <c r="J173" s="20"/>
      <c r="K173" s="20"/>
    </row>
    <row r="174" spans="2:11">
      <c r="B174" s="23" t="s">
        <v>528</v>
      </c>
      <c r="C174" s="24" t="s">
        <v>529</v>
      </c>
      <c r="D174" s="20"/>
      <c r="E174" s="53"/>
      <c r="F174" s="20"/>
      <c r="G174" s="20"/>
      <c r="H174" s="20"/>
      <c r="I174" s="20"/>
      <c r="J174" s="20"/>
      <c r="K174" s="20"/>
    </row>
    <row r="175" spans="2:11">
      <c r="B175" s="23" t="s">
        <v>530</v>
      </c>
      <c r="C175" s="24" t="s">
        <v>531</v>
      </c>
      <c r="D175" s="20"/>
      <c r="E175" s="53"/>
      <c r="F175" s="20"/>
      <c r="G175" s="20"/>
      <c r="H175" s="20"/>
      <c r="I175" s="20"/>
      <c r="J175" s="20"/>
      <c r="K175" s="20"/>
    </row>
    <row r="176" spans="2:11">
      <c r="B176" s="23" t="s">
        <v>532</v>
      </c>
      <c r="C176" s="24" t="s">
        <v>533</v>
      </c>
      <c r="D176" s="20"/>
      <c r="E176" s="53"/>
      <c r="F176" s="20"/>
      <c r="G176" s="20"/>
      <c r="H176" s="20"/>
      <c r="I176" s="20"/>
      <c r="J176" s="20"/>
      <c r="K176" s="20"/>
    </row>
    <row r="177" spans="2:11">
      <c r="B177" s="23" t="s">
        <v>534</v>
      </c>
      <c r="C177" s="24" t="s">
        <v>535</v>
      </c>
      <c r="D177" s="20"/>
      <c r="E177" s="53"/>
      <c r="F177" s="20"/>
      <c r="G177" s="20"/>
      <c r="H177" s="20"/>
      <c r="I177" s="20"/>
      <c r="J177" s="20"/>
      <c r="K177" s="20"/>
    </row>
    <row r="178" spans="2:11">
      <c r="B178" s="23" t="s">
        <v>536</v>
      </c>
      <c r="C178" s="24" t="s">
        <v>537</v>
      </c>
      <c r="D178" s="20"/>
      <c r="E178" s="53"/>
      <c r="F178" s="20"/>
      <c r="G178" s="20"/>
      <c r="H178" s="20"/>
      <c r="I178" s="20"/>
      <c r="J178" s="20"/>
      <c r="K178" s="20"/>
    </row>
    <row r="179" spans="2:11">
      <c r="B179" s="23" t="s">
        <v>538</v>
      </c>
      <c r="C179" s="24" t="s">
        <v>539</v>
      </c>
      <c r="D179" s="20"/>
      <c r="E179" s="53"/>
      <c r="F179" s="20"/>
      <c r="G179" s="20"/>
      <c r="H179" s="20"/>
      <c r="I179" s="20"/>
      <c r="J179" s="20"/>
      <c r="K179" s="20"/>
    </row>
    <row r="180" spans="2:11">
      <c r="B180" s="23" t="s">
        <v>540</v>
      </c>
      <c r="C180" s="24" t="s">
        <v>541</v>
      </c>
      <c r="D180" s="20"/>
      <c r="E180" s="53"/>
      <c r="F180" s="20"/>
      <c r="G180" s="20"/>
      <c r="H180" s="20"/>
      <c r="I180" s="20"/>
      <c r="J180" s="20"/>
      <c r="K180" s="20"/>
    </row>
    <row r="181" spans="2:11">
      <c r="B181" s="23" t="s">
        <v>542</v>
      </c>
      <c r="C181" s="24" t="s">
        <v>543</v>
      </c>
      <c r="D181" s="20"/>
      <c r="E181" s="53"/>
      <c r="F181" s="20"/>
      <c r="G181" s="20"/>
      <c r="H181" s="20"/>
      <c r="I181" s="20"/>
      <c r="J181" s="20"/>
      <c r="K181" s="20"/>
    </row>
    <row r="182" spans="2:11">
      <c r="B182" s="23" t="s">
        <v>544</v>
      </c>
      <c r="C182" s="24" t="s">
        <v>545</v>
      </c>
      <c r="D182" s="20"/>
      <c r="E182" s="53"/>
      <c r="F182" s="20"/>
      <c r="G182" s="20"/>
      <c r="H182" s="20"/>
      <c r="I182" s="20"/>
      <c r="J182" s="20"/>
      <c r="K182" s="20"/>
    </row>
    <row r="183" spans="2:11">
      <c r="B183" s="23" t="s">
        <v>546</v>
      </c>
      <c r="C183" s="24" t="s">
        <v>547</v>
      </c>
      <c r="D183" s="20"/>
      <c r="E183" s="53"/>
      <c r="F183" s="20"/>
      <c r="G183" s="20"/>
      <c r="H183" s="20"/>
      <c r="I183" s="20"/>
      <c r="J183" s="20"/>
      <c r="K183" s="20"/>
    </row>
    <row r="184" spans="2:11">
      <c r="B184" s="23" t="s">
        <v>548</v>
      </c>
      <c r="C184" s="24" t="s">
        <v>549</v>
      </c>
      <c r="D184" s="20"/>
      <c r="E184" s="53"/>
      <c r="F184" s="20"/>
      <c r="G184" s="20"/>
      <c r="H184" s="20"/>
      <c r="I184" s="20"/>
      <c r="J184" s="20"/>
      <c r="K184" s="20"/>
    </row>
    <row r="185" spans="2:11">
      <c r="B185" s="23" t="s">
        <v>550</v>
      </c>
      <c r="C185" s="24" t="s">
        <v>551</v>
      </c>
      <c r="D185" s="20"/>
      <c r="E185" s="53"/>
      <c r="F185" s="20"/>
      <c r="G185" s="20"/>
      <c r="H185" s="20"/>
      <c r="I185" s="20"/>
      <c r="J185" s="20"/>
      <c r="K185" s="20"/>
    </row>
    <row r="186" spans="2:11">
      <c r="B186" s="23" t="s">
        <v>552</v>
      </c>
      <c r="C186" s="24" t="s">
        <v>551</v>
      </c>
      <c r="D186" s="20"/>
      <c r="E186" s="53"/>
      <c r="F186" s="20"/>
      <c r="G186" s="20"/>
      <c r="H186" s="20"/>
      <c r="I186" s="20"/>
      <c r="J186" s="20"/>
      <c r="K186" s="20"/>
    </row>
    <row r="187" spans="2:11">
      <c r="B187" s="23" t="s">
        <v>553</v>
      </c>
      <c r="C187" s="24" t="s">
        <v>554</v>
      </c>
      <c r="D187" s="20"/>
      <c r="E187" s="53"/>
      <c r="F187" s="20"/>
      <c r="G187" s="20"/>
      <c r="H187" s="20"/>
      <c r="I187" s="20"/>
      <c r="J187" s="20"/>
      <c r="K187" s="20"/>
    </row>
    <row r="188" spans="2:11">
      <c r="B188" s="23" t="s">
        <v>555</v>
      </c>
      <c r="C188" s="24" t="s">
        <v>556</v>
      </c>
      <c r="D188" s="20"/>
      <c r="E188" s="53"/>
      <c r="F188" s="20"/>
      <c r="G188" s="20"/>
      <c r="H188" s="20"/>
      <c r="I188" s="20"/>
      <c r="J188" s="20"/>
      <c r="K188" s="20"/>
    </row>
    <row r="189" spans="2:11">
      <c r="D189" s="20"/>
      <c r="E189" s="53"/>
      <c r="F189" s="20"/>
      <c r="G189" s="20"/>
      <c r="H189" s="20"/>
      <c r="I189" s="20"/>
      <c r="J189" s="20"/>
      <c r="K189" s="20"/>
    </row>
    <row r="190" spans="2:11">
      <c r="B190" s="54"/>
      <c r="C190" s="55"/>
      <c r="K190" s="46"/>
    </row>
  </sheetData>
  <sheetProtection password="C41E" sheet="1" objects="1" scenarios="1"/>
  <mergeCells count="22">
    <mergeCell ref="I19:J19"/>
    <mergeCell ref="F36:K36"/>
    <mergeCell ref="F37:K37"/>
    <mergeCell ref="F38:K38"/>
    <mergeCell ref="F39:K39"/>
    <mergeCell ref="F40:K40"/>
    <mergeCell ref="F41:K41"/>
    <mergeCell ref="F42:K42"/>
    <mergeCell ref="F43:K43"/>
    <mergeCell ref="F44:K44"/>
    <mergeCell ref="F45:K45"/>
    <mergeCell ref="F46:K46"/>
    <mergeCell ref="F47:K47"/>
    <mergeCell ref="F48:K48"/>
    <mergeCell ref="F49:K49"/>
    <mergeCell ref="F55:K55"/>
    <mergeCell ref="F56:K56"/>
    <mergeCell ref="F50:K50"/>
    <mergeCell ref="F51:K51"/>
    <mergeCell ref="F52:K52"/>
    <mergeCell ref="F53:K53"/>
    <mergeCell ref="F54:K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6</vt:i4>
      </vt:variant>
    </vt:vector>
  </HeadingPairs>
  <TitlesOfParts>
    <vt:vector size="8" baseType="lpstr">
      <vt:lpstr>Project budget</vt:lpstr>
      <vt:lpstr>INFO</vt:lpstr>
      <vt:lpstr>INFO!DIST</vt:lpstr>
      <vt:lpstr>DIST</vt:lpstr>
      <vt:lpstr>INFO!Distance</vt:lpstr>
      <vt:lpstr>Level_of_study__teaching</vt:lpstr>
      <vt:lpstr>Mobility</vt:lpstr>
      <vt:lpstr>'Project budget'!Zona_de_imprimat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Doru Cosofret</cp:lastModifiedBy>
  <cp:lastPrinted>2021-04-12T07:07:00Z</cp:lastPrinted>
  <dcterms:created xsi:type="dcterms:W3CDTF">2013-07-03T13:59:00Z</dcterms:created>
  <dcterms:modified xsi:type="dcterms:W3CDTF">2022-09-07T13:15:18Z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1033-11.2.0.10130</vt:lpwstr>
  </property>
</Properties>
</file>